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475A992-4624-43E2-BC8B-57FEEE8BFF91}" xr6:coauthVersionLast="47" xr6:coauthVersionMax="47" xr10:uidLastSave="{00000000-0000-0000-0000-000000000000}"/>
  <bookViews>
    <workbookView xWindow="4110" yWindow="2235" windowWidth="21600" windowHeight="11505" tabRatio="827" activeTab="9" xr2:uid="{00000000-000D-0000-FFFF-FFFF00000000}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 " sheetId="16" r:id="rId6"/>
    <sheet name="7 день" sheetId="17" r:id="rId7"/>
    <sheet name="8 день" sheetId="18" r:id="rId8"/>
    <sheet name="9 день" sheetId="19" r:id="rId9"/>
    <sheet name="10 день" sheetId="20" r:id="rId10"/>
  </sheets>
  <definedNames>
    <definedName name="_xlnm.Print_Area" localSheetId="0">'1 день'!$A$1:$V$32</definedName>
    <definedName name="_xlnm.Print_Area" localSheetId="9">'10 день'!$A$1:$V$34</definedName>
    <definedName name="_xlnm.Print_Area" localSheetId="1">'2 день'!$A$1:$V$34</definedName>
    <definedName name="_xlnm.Print_Area" localSheetId="2">'3 день'!$A$1:$V$37</definedName>
    <definedName name="_xlnm.Print_Area" localSheetId="3">'4 день'!$A$1:$W$37</definedName>
    <definedName name="_xlnm.Print_Area" localSheetId="4">'5 день'!$A$1:$V$33</definedName>
    <definedName name="_xlnm.Print_Area" localSheetId="5">'6 день '!$A$1:$V$35</definedName>
    <definedName name="_xlnm.Print_Area" localSheetId="6">'7 день'!$A$1:$Y$36</definedName>
    <definedName name="_xlnm.Print_Area" localSheetId="7">'8 день'!$A$1:$V$35</definedName>
    <definedName name="_xlnm.Print_Area" localSheetId="8">'9 день'!$A$1:$V$34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8" l="1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E12" i="18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F11" i="20"/>
  <c r="G11" i="20"/>
  <c r="H11" i="20"/>
  <c r="I11" i="20"/>
  <c r="E11" i="20"/>
  <c r="I20" i="20" l="1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E12" i="17"/>
  <c r="F21" i="17"/>
  <c r="G21" i="17"/>
  <c r="H21" i="17"/>
  <c r="I21" i="17"/>
  <c r="I22" i="17" s="1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E21" i="17"/>
  <c r="I34" i="10"/>
  <c r="I37" i="11"/>
  <c r="K11" i="14"/>
  <c r="L11" i="14"/>
  <c r="M11" i="14"/>
  <c r="N11" i="14"/>
  <c r="O11" i="14"/>
  <c r="P11" i="14"/>
  <c r="Q11" i="14"/>
  <c r="R11" i="14"/>
  <c r="S11" i="14"/>
  <c r="T11" i="14"/>
  <c r="U11" i="14"/>
  <c r="V11" i="14"/>
  <c r="J11" i="14"/>
  <c r="F11" i="14"/>
  <c r="G11" i="14"/>
  <c r="H11" i="14"/>
  <c r="I11" i="14"/>
  <c r="E11" i="14"/>
  <c r="E34" i="17" l="1"/>
  <c r="I32" i="10"/>
  <c r="I33" i="10" s="1"/>
  <c r="I27" i="10"/>
  <c r="E32" i="10"/>
  <c r="E34" i="10"/>
  <c r="E12" i="10" l="1"/>
  <c r="F12" i="10"/>
  <c r="G12" i="10"/>
  <c r="H12" i="10"/>
  <c r="I12" i="10"/>
  <c r="I13" i="10" s="1"/>
  <c r="E21" i="10"/>
  <c r="F21" i="10"/>
  <c r="G21" i="10"/>
  <c r="H21" i="10"/>
  <c r="I21" i="10"/>
  <c r="I22" i="10" s="1"/>
  <c r="F10" i="19" l="1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E10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U31" i="20"/>
  <c r="V31" i="20"/>
  <c r="E31" i="20"/>
  <c r="E31" i="19"/>
  <c r="E33" i="19" s="1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E33" i="18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E33" i="16"/>
  <c r="E31" i="14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E30" i="13"/>
  <c r="F35" i="11"/>
  <c r="G35" i="11"/>
  <c r="H35" i="11"/>
  <c r="I35" i="11"/>
  <c r="E35" i="11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G30" i="6"/>
  <c r="H30" i="6"/>
  <c r="I30" i="6"/>
  <c r="I31" i="6" s="1"/>
  <c r="F30" i="6"/>
  <c r="E30" i="6"/>
  <c r="E21" i="18"/>
  <c r="E35" i="18" s="1"/>
  <c r="F21" i="18"/>
  <c r="G21" i="18"/>
  <c r="H21" i="18"/>
  <c r="I21" i="18"/>
  <c r="I22" i="18" s="1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I20" i="14" l="1"/>
  <c r="F13" i="11" l="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E13" i="11"/>
  <c r="E37" i="11" s="1"/>
  <c r="J21" i="10" l="1"/>
  <c r="K21" i="10"/>
  <c r="L21" i="10"/>
  <c r="M21" i="10"/>
  <c r="N21" i="10"/>
  <c r="O21" i="10"/>
  <c r="P21" i="10"/>
  <c r="Q21" i="10"/>
  <c r="R21" i="10"/>
  <c r="S21" i="10"/>
  <c r="T21" i="10"/>
  <c r="U21" i="10"/>
  <c r="V21" i="10"/>
  <c r="E19" i="13" l="1"/>
  <c r="S19" i="13"/>
  <c r="V19" i="13"/>
  <c r="U19" i="13"/>
  <c r="T19" i="13"/>
  <c r="R19" i="13"/>
  <c r="Q19" i="13"/>
  <c r="P19" i="13"/>
  <c r="O19" i="13"/>
  <c r="N19" i="13"/>
  <c r="M19" i="13"/>
  <c r="L19" i="13"/>
  <c r="K19" i="13"/>
  <c r="J19" i="13"/>
  <c r="H19" i="13"/>
  <c r="G19" i="13"/>
  <c r="F19" i="13"/>
  <c r="I19" i="13"/>
  <c r="I13" i="18" l="1"/>
  <c r="I35" i="18" s="1"/>
  <c r="J12" i="10" l="1"/>
  <c r="K12" i="10"/>
  <c r="L12" i="10"/>
  <c r="M12" i="10"/>
  <c r="N12" i="10"/>
  <c r="O12" i="10"/>
  <c r="P12" i="10"/>
  <c r="Q12" i="10"/>
  <c r="R12" i="10"/>
  <c r="S12" i="10"/>
  <c r="T12" i="10"/>
  <c r="U12" i="10"/>
  <c r="V12" i="10"/>
  <c r="I12" i="20" l="1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E35" i="16" s="1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E32" i="13" s="1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V10" i="6" l="1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E32" i="6" s="1"/>
  <c r="F19" i="19" l="1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E19" i="19"/>
  <c r="I20" i="13" l="1"/>
  <c r="I11" i="19" l="1"/>
  <c r="I12" i="14"/>
  <c r="I11" i="13"/>
  <c r="I32" i="13" s="1"/>
  <c r="I14" i="11"/>
  <c r="V20" i="20" l="1"/>
  <c r="U20" i="20"/>
  <c r="T20" i="20"/>
  <c r="S20" i="20"/>
  <c r="R20" i="20"/>
  <c r="Q20" i="20"/>
  <c r="P20" i="20"/>
  <c r="O20" i="20"/>
  <c r="N20" i="20"/>
  <c r="M20" i="20"/>
  <c r="L20" i="20"/>
  <c r="K20" i="20"/>
  <c r="J20" i="20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13" i="16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E20" i="20" l="1"/>
  <c r="E33" i="20" s="1"/>
  <c r="I21" i="16"/>
  <c r="E21" i="16"/>
  <c r="E20" i="14"/>
  <c r="E33" i="14" s="1"/>
  <c r="I22" i="11"/>
  <c r="E22" i="11"/>
  <c r="I13" i="17" l="1"/>
  <c r="I34" i="17" s="1"/>
  <c r="I11" i="6"/>
  <c r="I21" i="20" l="1"/>
  <c r="I33" i="20" s="1"/>
  <c r="I19" i="6" l="1"/>
  <c r="I32" i="6" s="1"/>
  <c r="F20" i="20" l="1"/>
  <c r="I20" i="19"/>
  <c r="I33" i="19" s="1"/>
  <c r="I22" i="16" l="1"/>
  <c r="I35" i="16" s="1"/>
  <c r="G21" i="16"/>
  <c r="F21" i="16"/>
  <c r="I21" i="14"/>
  <c r="I33" i="14" s="1"/>
  <c r="I23" i="11" l="1"/>
  <c r="F22" i="11"/>
  <c r="G20" i="20" l="1"/>
  <c r="H20" i="20"/>
  <c r="H21" i="16" l="1"/>
  <c r="H20" i="14" l="1"/>
  <c r="G20" i="14"/>
  <c r="F20" i="14"/>
  <c r="G22" i="11" l="1"/>
  <c r="H22" i="11"/>
</calcChain>
</file>

<file path=xl/sharedStrings.xml><?xml version="1.0" encoding="utf-8"?>
<sst xmlns="http://schemas.openxmlformats.org/spreadsheetml/2006/main" count="829" uniqueCount="158">
  <si>
    <t xml:space="preserve"> Прием пищи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</si>
  <si>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</si>
  <si>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</si>
  <si>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</si>
  <si>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</si>
  <si>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</si>
  <si>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</si>
  <si>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</si>
  <si>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</si>
  <si>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</si>
  <si>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</si>
  <si>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</si>
  <si>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</si>
  <si>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</si>
  <si>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</si>
  <si>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</si>
  <si>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</si>
  <si>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</si>
  <si>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</si>
  <si>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</si>
  <si>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</si>
  <si>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</si>
  <si>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</si>
  <si>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</si>
  <si>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</si>
  <si>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</si>
  <si>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</si>
  <si>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</si>
  <si>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</si>
  <si>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</si>
  <si>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</si>
  <si>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</si>
  <si>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</si>
  <si>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>Наименование блюд</t>
  </si>
  <si>
    <t xml:space="preserve"> Раздел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</si>
  <si>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</si>
  <si>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</si>
  <si>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</si>
  <si>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</si>
  <si>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</si>
  <si>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</si>
  <si>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</si>
  <si>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</si>
  <si>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</si>
  <si>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</si>
  <si>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</si>
  <si>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</si>
  <si>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</si>
  <si>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Рассольник с мясом и сметаной</t>
  </si>
  <si>
    <t>Рис отварной  с маслом</t>
  </si>
  <si>
    <t>горячее блюдо</t>
  </si>
  <si>
    <t>гарнир</t>
  </si>
  <si>
    <t>Рыба  тушенная   с овощами (минтай)</t>
  </si>
  <si>
    <t>Пюре из гороха с маслом</t>
  </si>
  <si>
    <t>Макароны отварные с маслом</t>
  </si>
  <si>
    <t>Суп гороховый с мясом</t>
  </si>
  <si>
    <t>Борщ с мясом и сметаной</t>
  </si>
  <si>
    <t>Компот из кураги</t>
  </si>
  <si>
    <t>Гарнир</t>
  </si>
  <si>
    <t>Горячее блюдо</t>
  </si>
  <si>
    <t>Гуляш (говядина)</t>
  </si>
  <si>
    <t>Суп куриный с вермишелью</t>
  </si>
  <si>
    <t xml:space="preserve"> Хлеб ржаной</t>
  </si>
  <si>
    <t>Суп куриный с рисом и томатом</t>
  </si>
  <si>
    <t>Фрукты в асортименте (яблоко)</t>
  </si>
  <si>
    <t>Котлета мясная (говядина, свинина, курица)</t>
  </si>
  <si>
    <t>Каша гречневая вязкая с маслом</t>
  </si>
  <si>
    <t>Фрукты в ассортименте (яблоко)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</si>
  <si>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</si>
  <si>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</si>
  <si>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</si>
  <si>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</si>
  <si>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</si>
  <si>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</si>
  <si>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</si>
  <si>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</si>
  <si>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</si>
  <si>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</si>
  <si>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Салат из свежих огурцов</t>
  </si>
  <si>
    <t>Огурцы порционные</t>
  </si>
  <si>
    <t>Каша  овсяная молочная с маслом</t>
  </si>
  <si>
    <t>Сок фруктовый (яблоко)</t>
  </si>
  <si>
    <t>Сок фруктовый (мультифрукт)</t>
  </si>
  <si>
    <t>Салат из свежих овощей</t>
  </si>
  <si>
    <t>Кисель витаминизированный плодово – ягодный  (яблочно-облепиховый)</t>
  </si>
  <si>
    <t>Компот из смеси фруктов  ягод (из смеси фруктов: яблоко, клубника, вишня, слива)</t>
  </si>
  <si>
    <t>Огурцы порционнаые</t>
  </si>
  <si>
    <t>Икра овощная</t>
  </si>
  <si>
    <t>этик.</t>
  </si>
  <si>
    <t>Плов с мясом (говядина)</t>
  </si>
  <si>
    <t>Омлет  с сыром</t>
  </si>
  <si>
    <t>Сложный гарнир №8 (картофельное пюре, капуста брокколи тушеная) NEW</t>
  </si>
  <si>
    <t>Пельмени отварные с маслом</t>
  </si>
  <si>
    <t>Салат оливье школьный (картофель, морковь, соленый огурец, зеленый горошек, масло) (пром. Пр-ва)</t>
  </si>
  <si>
    <t>Суп картофельный с мясными фрикадельками</t>
  </si>
  <si>
    <t xml:space="preserve">Котлета мясная (говядина, мякоть куриная) </t>
  </si>
  <si>
    <t>Мясо тушеное (говядина)</t>
  </si>
  <si>
    <t>Масло сливочное порциями</t>
  </si>
  <si>
    <t>Молочный десерт</t>
  </si>
  <si>
    <t>Горячий бутерброд на батоне (помидор, сыр)</t>
  </si>
  <si>
    <t>Печень говяжья тушеная в сметанном соусе</t>
  </si>
  <si>
    <t>Каша  рисовая молочная с ананасами и маслом NEW</t>
  </si>
  <si>
    <t>Куриные наггетсы с томатным соусом и зеленью</t>
  </si>
  <si>
    <t>Ежики куриные с красным соусом NEW</t>
  </si>
  <si>
    <t xml:space="preserve"> Доля суточной потребности в энергии ,%</t>
  </si>
  <si>
    <t>Биточек из рыбы NEW</t>
  </si>
  <si>
    <t xml:space="preserve">Полдник </t>
  </si>
  <si>
    <t>десерт</t>
  </si>
  <si>
    <t>Ассорти фруктовое</t>
  </si>
  <si>
    <t>Ужин</t>
  </si>
  <si>
    <t>напиток</t>
  </si>
  <si>
    <t>Кисломолочный/снежок,кефир</t>
  </si>
  <si>
    <t>Сок в ассортименте/чай</t>
  </si>
  <si>
    <t xml:space="preserve"> хлеб ржаной</t>
  </si>
  <si>
    <t>Сдоба/(рогалик с повидлом)</t>
  </si>
  <si>
    <t>Вафли/печенье</t>
  </si>
  <si>
    <t>Сок в ассортименте</t>
  </si>
  <si>
    <t>Крендель сахарный/сдоба</t>
  </si>
  <si>
    <t>Мафин/кекс</t>
  </si>
  <si>
    <t xml:space="preserve">2 блюдо </t>
  </si>
  <si>
    <t>Печенье</t>
  </si>
  <si>
    <t>Булгур отварной с маслом</t>
  </si>
  <si>
    <t>3блюдо</t>
  </si>
  <si>
    <t>Чай с молоком</t>
  </si>
  <si>
    <t>Котлета мясная  Лукоморье(говядина,  курица)/яйцо отварное</t>
  </si>
  <si>
    <t>Каша перловая рассыпчатая с маслом</t>
  </si>
  <si>
    <t>Круасан</t>
  </si>
  <si>
    <t>№ рецептуры</t>
  </si>
  <si>
    <t>МЕНЮ</t>
  </si>
  <si>
    <t>№</t>
  </si>
  <si>
    <t>Заведующий столовой</t>
  </si>
  <si>
    <t>Медецинский работник</t>
  </si>
  <si>
    <t>Филе птицы тушенное в сливочно-сырном соусе</t>
  </si>
  <si>
    <t>Сдоба/крендель сахарный/</t>
  </si>
  <si>
    <t>Чай травяной/чай с сахаром</t>
  </si>
  <si>
    <t>Сок фруктовый (персиковый)/компот</t>
  </si>
  <si>
    <t>Чай с сахаром и лимоном/напиток</t>
  </si>
  <si>
    <t>Напиток  плодово – ягодный  (черносмородиновый)</t>
  </si>
  <si>
    <t>Чай с сахаром /без сахара</t>
  </si>
  <si>
    <t>Молочный десерт/йогурт/</t>
  </si>
  <si>
    <t>Омлет натуральный</t>
  </si>
  <si>
    <t xml:space="preserve"> Картофель запеченный</t>
  </si>
  <si>
    <t xml:space="preserve">Каша манная  молочная с ягодным соусом и маслом </t>
  </si>
  <si>
    <t xml:space="preserve">Икра свекольная </t>
  </si>
  <si>
    <t>от 12лет</t>
  </si>
  <si>
    <t>Каша  рисовая молочная с маслом</t>
  </si>
  <si>
    <t>Картофельное пюре с маслом</t>
  </si>
  <si>
    <t xml:space="preserve"> Жаркое с мясом (говядина)</t>
  </si>
  <si>
    <t>Каша пшенная молочная с тыквой и маслом</t>
  </si>
  <si>
    <t>Сосиска/сарделька</t>
  </si>
  <si>
    <t>Филе птицы тушеное в томатном соусе</t>
  </si>
  <si>
    <t xml:space="preserve">Биточек из птицы золотистый </t>
  </si>
  <si>
    <t xml:space="preserve">Блинчики с карамельным соусом (2 шт) </t>
  </si>
  <si>
    <t>Горячий шоколад</t>
  </si>
  <si>
    <t>Запеканка из творога  со сгущенным молоком</t>
  </si>
  <si>
    <t>Биточек из птицы</t>
  </si>
  <si>
    <t>Кисель витаминизированный плодово-ягодный  (вишневый)</t>
  </si>
  <si>
    <t xml:space="preserve">Рыба  тушенная  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</si>
</sst>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;[Red]0.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i/>
      <sz val="11"/>
      <color theme="1"/>
      <name val="Times New Roman"/>
      <family val="1"/>
      <charset val="204"/>
    </font>
    <font>
      <b/>
      <sz val="26"/>
      <color theme="1"/>
      <name val="Cambria"/>
      <family val="1"/>
      <charset val="204"/>
      <scheme val="major"/>
    </font>
    <font>
      <b/>
      <sz val="18"/>
      <color theme="1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i/>
      <sz val="14"/>
      <color theme="1"/>
      <name val="Cambria"/>
      <family val="1"/>
      <charset val="204"/>
      <scheme val="major"/>
    </font>
    <font>
      <i/>
      <sz val="18"/>
      <color theme="1"/>
      <name val="Cambria"/>
      <family val="1"/>
      <charset val="204"/>
      <scheme val="major"/>
    </font>
    <font>
      <i/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i/>
      <sz val="18"/>
      <name val="Cambria"/>
      <family val="1"/>
      <charset val="204"/>
      <scheme val="major"/>
    </font>
    <font>
      <sz val="18"/>
      <color theme="1"/>
      <name val="Cambria"/>
      <family val="1"/>
      <charset val="204"/>
      <scheme val="major"/>
    </font>
    <font>
      <b/>
      <i/>
      <sz val="18"/>
      <color theme="1"/>
      <name val="Cambria"/>
      <family val="1"/>
      <charset val="204"/>
      <scheme val="major"/>
    </font>
    <font>
      <sz val="18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Cambria"/>
      <family val="1"/>
      <charset val="204"/>
      <scheme val="major"/>
    </font>
    <font>
      <i/>
      <sz val="18"/>
      <color rgb="FF000000"/>
      <name val="Cambria"/>
      <family val="1"/>
      <charset val="204"/>
      <scheme val="major"/>
    </font>
    <font>
      <b/>
      <i/>
      <sz val="14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i/>
      <sz val="14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i/>
      <sz val="14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i/>
      <sz val="16"/>
      <name val="Cambria"/>
      <family val="1"/>
      <charset val="204"/>
      <scheme val="major"/>
    </font>
    <font>
      <i/>
      <sz val="16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color rgb="FF000000"/>
      <name val="Cambria"/>
      <family val="1"/>
      <charset val="204"/>
      <scheme val="major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name val="Cambria"/>
      <family val="1"/>
      <charset val="204"/>
      <scheme val="major"/>
    </font>
    <font>
      <i/>
      <sz val="11"/>
      <color rgb="FF000000"/>
      <name val="Times New Roman"/>
      <family val="1"/>
      <charset val="204"/>
    </font>
    <font>
      <i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9" fillId="2" borderId="0" xfId="0" applyFont="1" applyFill="1"/>
    <xf numFmtId="164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5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Fill="1"/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2" fillId="0" borderId="0" xfId="0" applyFont="1" applyFill="1"/>
    <xf numFmtId="164" fontId="1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164" fontId="14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/>
    <xf numFmtId="164" fontId="13" fillId="2" borderId="1" xfId="0" applyNumberFormat="1" applyFont="1" applyFill="1" applyBorder="1" applyAlignment="1">
      <alignment horizontal="center"/>
    </xf>
    <xf numFmtId="0" fontId="12" fillId="2" borderId="0" xfId="0" applyFont="1" applyFill="1"/>
    <xf numFmtId="0" fontId="1" fillId="2" borderId="0" xfId="0" applyFont="1" applyFill="1"/>
    <xf numFmtId="0" fontId="13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24" fillId="0" borderId="1" xfId="0" applyFont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24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30" fillId="0" borderId="0" xfId="0" applyFont="1"/>
    <xf numFmtId="0" fontId="24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1" xfId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0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30" fillId="0" borderId="0" xfId="0" applyFont="1" applyFill="1"/>
    <xf numFmtId="0" fontId="30" fillId="0" borderId="0" xfId="0" applyFont="1" applyBorder="1"/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 applyAlignment="1"/>
    <xf numFmtId="0" fontId="24" fillId="0" borderId="1" xfId="0" applyFont="1" applyFill="1" applyBorder="1" applyAlignment="1">
      <alignment wrapText="1"/>
    </xf>
    <xf numFmtId="0" fontId="27" fillId="2" borderId="1" xfId="1" applyFont="1" applyFill="1" applyBorder="1" applyAlignment="1">
      <alignment horizontal="center"/>
    </xf>
    <xf numFmtId="0" fontId="27" fillId="0" borderId="1" xfId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17" fillId="0" borderId="1" xfId="0" applyFont="1" applyBorder="1" applyAlignment="1">
      <alignment horizontal="center" wrapText="1"/>
    </xf>
    <xf numFmtId="0" fontId="37" fillId="0" borderId="1" xfId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164" fontId="37" fillId="2" borderId="1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Fill="1" applyAlignment="1">
      <alignment horizontal="center" wrapText="1"/>
    </xf>
    <xf numFmtId="0" fontId="23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40" fillId="0" borderId="0" xfId="0" applyFont="1" applyFill="1" applyAlignment="1">
      <alignment horizontal="center" wrapText="1"/>
    </xf>
    <xf numFmtId="0" fontId="18" fillId="0" borderId="0" xfId="0" applyFont="1" applyFill="1"/>
    <xf numFmtId="0" fontId="7" fillId="0" borderId="0" xfId="0" applyFont="1" applyFill="1"/>
    <xf numFmtId="0" fontId="2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5" fillId="0" borderId="1" xfId="1" applyFont="1" applyFill="1" applyBorder="1" applyAlignment="1">
      <alignment horizontal="center" wrapText="1"/>
    </xf>
    <xf numFmtId="0" fontId="22" fillId="0" borderId="1" xfId="0" applyFont="1" applyFill="1" applyBorder="1" applyAlignment="1"/>
    <xf numFmtId="0" fontId="29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 wrapText="1"/>
    </xf>
    <xf numFmtId="0" fontId="28" fillId="0" borderId="0" xfId="0" applyFont="1" applyFill="1" applyBorder="1"/>
    <xf numFmtId="0" fontId="18" fillId="0" borderId="0" xfId="0" applyFont="1" applyFill="1" applyBorder="1"/>
    <xf numFmtId="0" fontId="26" fillId="0" borderId="0" xfId="0" applyFont="1" applyFill="1" applyAlignment="1">
      <alignment horizontal="center" wrapText="1"/>
    </xf>
    <xf numFmtId="0" fontId="28" fillId="0" borderId="0" xfId="0" applyFont="1" applyFill="1"/>
    <xf numFmtId="0" fontId="37" fillId="0" borderId="1" xfId="0" applyFont="1" applyFill="1" applyBorder="1" applyAlignment="1">
      <alignment horizontal="center"/>
    </xf>
    <xf numFmtId="164" fontId="37" fillId="0" borderId="1" xfId="0" applyNumberFormat="1" applyFont="1" applyFill="1" applyBorder="1" applyAlignment="1">
      <alignment horizontal="center"/>
    </xf>
    <xf numFmtId="0" fontId="37" fillId="0" borderId="1" xfId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17" fillId="0" borderId="3" xfId="0" applyFont="1" applyBorder="1" applyAlignment="1">
      <alignment wrapText="1"/>
    </xf>
    <xf numFmtId="0" fontId="35" fillId="0" borderId="1" xfId="0" applyFont="1" applyBorder="1"/>
    <xf numFmtId="164" fontId="36" fillId="0" borderId="1" xfId="0" applyNumberFormat="1" applyFont="1" applyBorder="1" applyAlignment="1">
      <alignment horizontal="center"/>
    </xf>
    <xf numFmtId="0" fontId="35" fillId="2" borderId="1" xfId="0" applyFont="1" applyFill="1" applyBorder="1"/>
    <xf numFmtId="164" fontId="36" fillId="2" borderId="1" xfId="0" applyNumberFormat="1" applyFont="1" applyFill="1" applyBorder="1" applyAlignment="1">
      <alignment horizontal="center"/>
    </xf>
    <xf numFmtId="164" fontId="35" fillId="0" borderId="1" xfId="0" applyNumberFormat="1" applyFont="1" applyBorder="1" applyAlignment="1">
      <alignment horizontal="center"/>
    </xf>
    <xf numFmtId="0" fontId="38" fillId="0" borderId="1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10" fillId="0" borderId="0" xfId="0" applyNumberFormat="1" applyFont="1" applyFill="1"/>
    <xf numFmtId="0" fontId="36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40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7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37" fillId="2" borderId="1" xfId="0" applyFont="1" applyFill="1" applyBorder="1" applyAlignment="1">
      <alignment horizontal="center" wrapText="1"/>
    </xf>
    <xf numFmtId="164" fontId="16" fillId="2" borderId="1" xfId="0" applyNumberFormat="1" applyFont="1" applyFill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7" fillId="0" borderId="0" xfId="0" applyFont="1" applyBorder="1"/>
    <xf numFmtId="0" fontId="18" fillId="0" borderId="0" xfId="0" applyFont="1"/>
    <xf numFmtId="0" fontId="44" fillId="2" borderId="1" xfId="0" applyFont="1" applyFill="1" applyBorder="1" applyAlignment="1">
      <alignment horizontal="center"/>
    </xf>
    <xf numFmtId="164" fontId="40" fillId="2" borderId="1" xfId="0" applyNumberFormat="1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wrapText="1"/>
    </xf>
    <xf numFmtId="0" fontId="45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2" fillId="0" borderId="1" xfId="1" applyFont="1" applyFill="1" applyBorder="1" applyAlignment="1">
      <alignment horizontal="center"/>
    </xf>
    <xf numFmtId="164" fontId="12" fillId="0" borderId="0" xfId="0" applyNumberFormat="1" applyFont="1"/>
    <xf numFmtId="164" fontId="33" fillId="2" borderId="3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25" fillId="2" borderId="1" xfId="1" applyFont="1" applyFill="1" applyBorder="1" applyAlignment="1">
      <alignment horizontal="center"/>
    </xf>
    <xf numFmtId="164" fontId="0" fillId="0" borderId="0" xfId="0" applyNumberFormat="1"/>
    <xf numFmtId="0" fontId="36" fillId="2" borderId="1" xfId="1" applyFont="1" applyFill="1" applyBorder="1" applyAlignment="1">
      <alignment horizontal="center"/>
    </xf>
    <xf numFmtId="164" fontId="9" fillId="0" borderId="0" xfId="0" applyNumberFormat="1" applyFont="1"/>
    <xf numFmtId="164" fontId="32" fillId="0" borderId="1" xfId="0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9" fillId="0" borderId="0" xfId="0" applyFont="1" applyFill="1"/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/>
    <xf numFmtId="0" fontId="25" fillId="0" borderId="1" xfId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40" fillId="0" borderId="0" xfId="0" applyFont="1" applyAlignment="1">
      <alignment wrapText="1"/>
    </xf>
    <xf numFmtId="0" fontId="40" fillId="0" borderId="1" xfId="0" applyFont="1" applyFill="1" applyBorder="1" applyAlignment="1">
      <alignment horizontal="center"/>
    </xf>
    <xf numFmtId="0" fontId="27" fillId="0" borderId="1" xfId="1" applyFont="1" applyBorder="1" applyAlignment="1">
      <alignment horizontal="center" wrapText="1"/>
    </xf>
    <xf numFmtId="0" fontId="37" fillId="0" borderId="1" xfId="1" applyFont="1" applyBorder="1" applyAlignment="1">
      <alignment horizontal="center" wrapText="1"/>
    </xf>
    <xf numFmtId="0" fontId="2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64" fontId="18" fillId="0" borderId="0" xfId="0" applyNumberFormat="1" applyFont="1" applyFill="1"/>
    <xf numFmtId="0" fontId="7" fillId="0" borderId="0" xfId="0" applyFont="1" applyFill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2" fillId="2" borderId="1" xfId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37" fillId="2" borderId="1" xfId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/>
    <xf numFmtId="0" fontId="26" fillId="0" borderId="0" xfId="0" applyFont="1" applyFill="1" applyAlignment="1">
      <alignment horizontal="center"/>
    </xf>
    <xf numFmtId="0" fontId="26" fillId="0" borderId="0" xfId="0" applyFont="1" applyFill="1"/>
    <xf numFmtId="0" fontId="47" fillId="0" borderId="0" xfId="0" applyFont="1" applyFill="1" applyAlignment="1">
      <alignment horizontal="center"/>
    </xf>
    <xf numFmtId="0" fontId="47" fillId="0" borderId="0" xfId="0" applyFont="1" applyFill="1"/>
    <xf numFmtId="0" fontId="48" fillId="0" borderId="0" xfId="0" applyFont="1" applyAlignment="1">
      <alignment wrapText="1"/>
    </xf>
    <xf numFmtId="0" fontId="42" fillId="0" borderId="1" xfId="0" applyFont="1" applyBorder="1" applyAlignment="1">
      <alignment wrapText="1"/>
    </xf>
    <xf numFmtId="0" fontId="25" fillId="2" borderId="1" xfId="0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164" fontId="42" fillId="0" borderId="1" xfId="0" applyNumberFormat="1" applyFont="1" applyFill="1" applyBorder="1" applyAlignment="1">
      <alignment horizontal="center"/>
    </xf>
    <xf numFmtId="2" fontId="39" fillId="0" borderId="1" xfId="0" applyNumberFormat="1" applyFont="1" applyFill="1" applyBorder="1" applyAlignment="1">
      <alignment horizontal="center"/>
    </xf>
    <xf numFmtId="164" fontId="39" fillId="0" borderId="1" xfId="0" applyNumberFormat="1" applyFont="1" applyFill="1" applyBorder="1" applyAlignment="1">
      <alignment horizontal="center"/>
    </xf>
    <xf numFmtId="164" fontId="26" fillId="0" borderId="0" xfId="0" applyNumberFormat="1" applyFont="1" applyFill="1"/>
    <xf numFmtId="0" fontId="22" fillId="0" borderId="1" xfId="0" applyFont="1" applyFill="1" applyBorder="1" applyAlignment="1">
      <alignment horizontal="left" wrapText="1"/>
    </xf>
    <xf numFmtId="0" fontId="44" fillId="2" borderId="1" xfId="0" applyFont="1" applyFill="1" applyBorder="1"/>
    <xf numFmtId="0" fontId="49" fillId="2" borderId="1" xfId="0" applyFont="1" applyFill="1" applyBorder="1" applyAlignment="1">
      <alignment wrapText="1"/>
    </xf>
    <xf numFmtId="0" fontId="50" fillId="2" borderId="1" xfId="0" applyFont="1" applyFill="1" applyBorder="1" applyAlignment="1">
      <alignment horizontal="center" wrapText="1"/>
    </xf>
    <xf numFmtId="0" fontId="49" fillId="0" borderId="1" xfId="0" applyFont="1" applyBorder="1" applyAlignment="1">
      <alignment horizontal="center"/>
    </xf>
    <xf numFmtId="0" fontId="50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center"/>
    </xf>
    <xf numFmtId="0" fontId="49" fillId="0" borderId="1" xfId="0" applyFont="1" applyFill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0" fontId="51" fillId="0" borderId="1" xfId="0" applyFont="1" applyBorder="1" applyAlignment="1">
      <alignment wrapText="1"/>
    </xf>
    <xf numFmtId="0" fontId="51" fillId="0" borderId="3" xfId="0" applyFont="1" applyBorder="1" applyAlignment="1">
      <alignment wrapText="1"/>
    </xf>
    <xf numFmtId="165" fontId="4" fillId="2" borderId="1" xfId="0" applyNumberFormat="1" applyFont="1" applyFill="1" applyBorder="1" applyAlignment="1">
      <alignment horizontal="center"/>
    </xf>
    <xf numFmtId="164" fontId="43" fillId="0" borderId="1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164" fontId="51" fillId="2" borderId="1" xfId="0" applyNumberFormat="1" applyFont="1" applyFill="1" applyBorder="1" applyAlignment="1">
      <alignment horizontal="center"/>
    </xf>
    <xf numFmtId="164" fontId="52" fillId="0" borderId="1" xfId="0" applyNumberFormat="1" applyFont="1" applyBorder="1" applyAlignment="1">
      <alignment horizontal="center"/>
    </xf>
    <xf numFmtId="0" fontId="10" fillId="0" borderId="0" xfId="0" applyFont="1" applyBorder="1"/>
    <xf numFmtId="0" fontId="8" fillId="2" borderId="1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/>
    </xf>
    <xf numFmtId="0" fontId="51" fillId="0" borderId="3" xfId="0" applyFont="1" applyBorder="1" applyAlignment="1">
      <alignment horizontal="center" wrapText="1"/>
    </xf>
    <xf numFmtId="2" fontId="51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53" fillId="0" borderId="0" xfId="0" applyFont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5" fillId="0" borderId="1" xfId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51" fillId="2" borderId="1" xfId="0" applyFont="1" applyFill="1" applyBorder="1" applyAlignment="1"/>
    <xf numFmtId="0" fontId="8" fillId="0" borderId="3" xfId="0" applyFont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51" fillId="2" borderId="3" xfId="0" applyFont="1" applyFill="1" applyBorder="1" applyAlignment="1"/>
    <xf numFmtId="0" fontId="8" fillId="2" borderId="3" xfId="0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53" fillId="2" borderId="3" xfId="0" applyFont="1" applyFill="1" applyBorder="1" applyAlignment="1">
      <alignment horizontal="center"/>
    </xf>
    <xf numFmtId="0" fontId="5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/>
    <xf numFmtId="0" fontId="51" fillId="0" borderId="1" xfId="0" applyFont="1" applyBorder="1" applyAlignment="1">
      <alignment horizontal="center"/>
    </xf>
    <xf numFmtId="164" fontId="51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51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5" fillId="0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51" fillId="0" borderId="1" xfId="0" applyFont="1" applyFill="1" applyBorder="1" applyAlignment="1"/>
    <xf numFmtId="0" fontId="51" fillId="0" borderId="1" xfId="0" applyFont="1" applyFill="1" applyBorder="1" applyAlignment="1">
      <alignment horizontal="center"/>
    </xf>
    <xf numFmtId="0" fontId="53" fillId="0" borderId="0" xfId="0" applyFont="1" applyFill="1"/>
    <xf numFmtId="0" fontId="5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53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4" fillId="0" borderId="1" xfId="0" applyFont="1" applyFill="1" applyBorder="1" applyAlignment="1">
      <alignment horizontal="left" wrapText="1"/>
    </xf>
    <xf numFmtId="0" fontId="51" fillId="0" borderId="1" xfId="0" applyFont="1" applyFill="1" applyBorder="1" applyAlignment="1">
      <alignment horizontal="left"/>
    </xf>
    <xf numFmtId="164" fontId="51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53" fillId="0" borderId="1" xfId="0" applyFont="1" applyFill="1" applyBorder="1"/>
    <xf numFmtId="0" fontId="9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43" fillId="0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164" fontId="1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/>
    <xf numFmtId="0" fontId="5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56" fillId="2" borderId="1" xfId="0" applyFont="1" applyFill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left" wrapText="1"/>
    </xf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wrapText="1"/>
    </xf>
    <xf numFmtId="0" fontId="40" fillId="0" borderId="1" xfId="0" applyFont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wrapText="1"/>
    </xf>
    <xf numFmtId="0" fontId="58" fillId="2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59" fillId="0" borderId="1" xfId="0" applyFont="1" applyFill="1" applyBorder="1" applyAlignment="1">
      <alignment horizontal="center"/>
    </xf>
    <xf numFmtId="0" fontId="40" fillId="0" borderId="1" xfId="0" applyFont="1" applyFill="1" applyBorder="1"/>
    <xf numFmtId="0" fontId="59" fillId="2" borderId="1" xfId="0" applyFont="1" applyFill="1" applyBorder="1" applyAlignment="1">
      <alignment horizontal="center"/>
    </xf>
    <xf numFmtId="0" fontId="40" fillId="0" borderId="1" xfId="0" applyFont="1" applyBorder="1" applyAlignment="1">
      <alignment horizontal="left" wrapText="1"/>
    </xf>
    <xf numFmtId="0" fontId="4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64" fontId="7" fillId="0" borderId="0" xfId="0" applyNumberFormat="1" applyFont="1"/>
    <xf numFmtId="0" fontId="40" fillId="0" borderId="1" xfId="0" applyFont="1" applyBorder="1" applyAlignment="1">
      <alignment horizontal="left"/>
    </xf>
    <xf numFmtId="0" fontId="19" fillId="0" borderId="4" xfId="0" applyFont="1" applyBorder="1" applyAlignment="1">
      <alignment horizontal="center"/>
    </xf>
    <xf numFmtId="0" fontId="59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/>
    </xf>
    <xf numFmtId="0" fontId="45" fillId="0" borderId="1" xfId="1" applyFont="1" applyBorder="1" applyAlignment="1">
      <alignment horizontal="center"/>
    </xf>
    <xf numFmtId="0" fontId="40" fillId="0" borderId="1" xfId="0" applyFont="1" applyBorder="1" applyAlignment="1"/>
    <xf numFmtId="0" fontId="19" fillId="2" borderId="1" xfId="0" applyFont="1" applyFill="1" applyBorder="1" applyAlignment="1"/>
    <xf numFmtId="0" fontId="17" fillId="2" borderId="1" xfId="0" applyFont="1" applyFill="1" applyBorder="1" applyAlignment="1"/>
    <xf numFmtId="0" fontId="19" fillId="0" borderId="3" xfId="0" applyFont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3" xfId="0" applyFont="1" applyFill="1" applyBorder="1" applyAlignment="1"/>
    <xf numFmtId="0" fontId="17" fillId="2" borderId="3" xfId="0" applyFont="1" applyFill="1" applyBorder="1" applyAlignment="1"/>
    <xf numFmtId="0" fontId="40" fillId="2" borderId="3" xfId="0" applyFont="1" applyFill="1" applyBorder="1" applyAlignment="1">
      <alignment horizontal="center"/>
    </xf>
    <xf numFmtId="0" fontId="37" fillId="2" borderId="3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19" fillId="0" borderId="1" xfId="0" applyFont="1" applyBorder="1" applyAlignment="1"/>
    <xf numFmtId="0" fontId="40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/>
    <xf numFmtId="0" fontId="40" fillId="0" borderId="1" xfId="0" applyFont="1" applyFill="1" applyBorder="1" applyAlignment="1">
      <alignment wrapText="1"/>
    </xf>
    <xf numFmtId="0" fontId="40" fillId="0" borderId="1" xfId="0" applyFont="1" applyFill="1" applyBorder="1" applyAlignment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164" fontId="32" fillId="0" borderId="1" xfId="0" applyNumberFormat="1" applyFont="1" applyFill="1" applyBorder="1" applyAlignment="1">
      <alignment horizontal="center"/>
    </xf>
    <xf numFmtId="0" fontId="33" fillId="2" borderId="1" xfId="0" applyFont="1" applyFill="1" applyBorder="1" applyAlignment="1"/>
    <xf numFmtId="164" fontId="34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33" fillId="0" borderId="1" xfId="0" applyFont="1" applyBorder="1" applyAlignment="1">
      <alignment horizontal="left"/>
    </xf>
    <xf numFmtId="0" fontId="19" fillId="0" borderId="1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/>
    <xf numFmtId="0" fontId="11" fillId="2" borderId="4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2" borderId="1" xfId="0" applyFont="1" applyFill="1" applyBorder="1" applyAlignment="1"/>
    <xf numFmtId="0" fontId="14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/>
    <xf numFmtId="0" fontId="14" fillId="2" borderId="3" xfId="0" applyFont="1" applyFill="1" applyBorder="1" applyAlignment="1"/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11" fillId="0" borderId="1" xfId="0" applyFont="1" applyBorder="1"/>
    <xf numFmtId="0" fontId="11" fillId="0" borderId="1" xfId="0" applyFont="1" applyFill="1" applyBorder="1"/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51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/>
    <xf numFmtId="0" fontId="4" fillId="0" borderId="4" xfId="0" applyFont="1" applyBorder="1" applyAlignment="1">
      <alignment horizontal="center"/>
    </xf>
    <xf numFmtId="0" fontId="9" fillId="0" borderId="0" xfId="0" applyFont="1" applyBorder="1"/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6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7" xfId="0" applyFont="1" applyBorder="1" applyAlignment="1">
      <alignment horizontal="center" wrapText="1"/>
    </xf>
    <xf numFmtId="0" fontId="42" fillId="0" borderId="3" xfId="0" applyFont="1" applyBorder="1" applyAlignment="1">
      <alignment horizontal="center" wrapText="1"/>
    </xf>
    <xf numFmtId="0" fontId="42" fillId="0" borderId="7" xfId="0" applyFont="1" applyBorder="1" applyAlignment="1">
      <alignment horizontal="center" wrapText="1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142875</xdr:rowOff>
    </xdr:from>
    <xdr:to>
      <xdr:col>1</xdr:col>
      <xdr:colOff>738187</xdr:colOff>
      <xdr:row>3</xdr:row>
      <xdr:rowOff>65445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4E8FF04-619E-4BB7-9AA6-21D5ECBD3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938" y="142875"/>
          <a:ext cx="619124" cy="803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122465</xdr:colOff>
      <xdr:row>0</xdr:row>
      <xdr:rowOff>258535</xdr:rowOff>
    </xdr:from>
    <xdr:to>
      <xdr:col>1</xdr:col>
      <xdr:colOff>741589</xdr:colOff>
      <xdr:row>3</xdr:row>
      <xdr:rowOff>82453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3352988-8BF9-4EB1-9C6B-279B2942F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322" y="258535"/>
          <a:ext cx="619124" cy="8036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0</xdr:row>
      <xdr:rowOff>202406</xdr:rowOff>
    </xdr:from>
    <xdr:to>
      <xdr:col>1</xdr:col>
      <xdr:colOff>726280</xdr:colOff>
      <xdr:row>3</xdr:row>
      <xdr:rowOff>77350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DC7A52B-BF87-40BD-9F30-F4155A41C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219" y="202406"/>
          <a:ext cx="619124" cy="8036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0</xdr:row>
      <xdr:rowOff>217714</xdr:rowOff>
    </xdr:from>
    <xdr:to>
      <xdr:col>1</xdr:col>
      <xdr:colOff>741588</xdr:colOff>
      <xdr:row>3</xdr:row>
      <xdr:rowOff>82453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A7B5F99-59C1-4B47-84BA-33D95E583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321" y="217714"/>
          <a:ext cx="619124" cy="8036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206375</xdr:rowOff>
    </xdr:from>
    <xdr:to>
      <xdr:col>1</xdr:col>
      <xdr:colOff>746124</xdr:colOff>
      <xdr:row>3</xdr:row>
      <xdr:rowOff>105132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BB4CF6C-4511-48AF-87DE-C263A34B4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875" y="206375"/>
          <a:ext cx="619124" cy="8036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122465</xdr:colOff>
      <xdr:row>0</xdr:row>
      <xdr:rowOff>231322</xdr:rowOff>
    </xdr:from>
    <xdr:to>
      <xdr:col>1</xdr:col>
      <xdr:colOff>741589</xdr:colOff>
      <xdr:row>3</xdr:row>
      <xdr:rowOff>136883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174E79C-3C06-497A-B8F8-C29AF2C8C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929" y="231322"/>
          <a:ext cx="619124" cy="8036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0</xdr:row>
      <xdr:rowOff>136071</xdr:rowOff>
    </xdr:from>
    <xdr:to>
      <xdr:col>1</xdr:col>
      <xdr:colOff>741588</xdr:colOff>
      <xdr:row>3</xdr:row>
      <xdr:rowOff>41632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10FB4BD-1340-47AB-9ED4-E06A892ED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321" y="136071"/>
          <a:ext cx="619124" cy="8036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</xdr:colOff>
      <xdr:row>0</xdr:row>
      <xdr:rowOff>190500</xdr:rowOff>
    </xdr:from>
    <xdr:to>
      <xdr:col>1</xdr:col>
      <xdr:colOff>730249</xdr:colOff>
      <xdr:row>3</xdr:row>
      <xdr:rowOff>168632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6B3CBCA-25F8-4C4F-90A7-C188D00B3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190500"/>
          <a:ext cx="619124" cy="8036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174625</xdr:colOff>
      <xdr:row>0</xdr:row>
      <xdr:rowOff>142875</xdr:rowOff>
    </xdr:from>
    <xdr:to>
      <xdr:col>1</xdr:col>
      <xdr:colOff>793749</xdr:colOff>
      <xdr:row>3</xdr:row>
      <xdr:rowOff>57507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539438F-B635-45F2-BE5C-AC2FAB3C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625" y="142875"/>
          <a:ext cx="619124" cy="803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:V41"/>
  <sheetViews>
    <sheetView view="pageBreakPreview" topLeftCell="A3" zoomScale="50" zoomScaleNormal="80" zoomScaleSheetLayoutView="50" workbookViewId="0">
      <selection activeCell="G21" sqref="G21"/>
    </sheetView>
  </sheetViews>
  <sheetFormatPr defaultRowHeight="15" x14ac:dyDescent="0.25"/>
  <cols>
    <col min="1" max="3" width="13.7109375" style="52" customWidth="1"/>
    <col min="4" max="4" width="55.5703125" customWidth="1"/>
    <col min="5" max="22" width="8.7109375" customWidth="1"/>
  </cols>
  <sheetData>
    <row r="2" spans="1:22" ht="33" x14ac:dyDescent="0.45">
      <c r="A2" s="57"/>
      <c r="B2" s="57"/>
      <c r="C2" s="58"/>
      <c r="D2" s="59" t="s">
        <v>128</v>
      </c>
      <c r="E2" s="60" t="s">
        <v>129</v>
      </c>
      <c r="F2" s="60">
        <v>1</v>
      </c>
      <c r="G2" s="61"/>
      <c r="H2" s="61"/>
      <c r="I2" s="61" t="s">
        <v>144</v>
      </c>
      <c r="J2" s="57"/>
      <c r="K2" s="63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25">
      <c r="A3" s="51"/>
      <c r="B3" s="51"/>
      <c r="C3" s="51"/>
      <c r="D3" s="1"/>
      <c r="E3" s="1"/>
      <c r="F3" s="1"/>
      <c r="G3" s="1"/>
      <c r="H3" s="1"/>
      <c r="I3" s="1"/>
      <c r="J3" s="1"/>
      <c r="K3" s="1"/>
      <c r="L3" s="2"/>
    </row>
    <row r="4" spans="1:22" s="15" customFormat="1" ht="24.75" customHeight="1" x14ac:dyDescent="0.2">
      <c r="A4" s="412" t="s">
        <v>0</v>
      </c>
      <c r="B4" s="414" t="s">
        <v>127</v>
      </c>
      <c r="C4" s="412" t="s">
        <v>34</v>
      </c>
      <c r="D4" s="414" t="s">
        <v>33</v>
      </c>
      <c r="E4" s="414" t="s">
        <v>22</v>
      </c>
      <c r="F4" s="416" t="s">
        <v>18</v>
      </c>
      <c r="G4" s="417"/>
      <c r="H4" s="418"/>
      <c r="I4" s="55" t="s">
        <v>19</v>
      </c>
      <c r="J4" s="410" t="s">
        <v>20</v>
      </c>
      <c r="K4" s="410"/>
      <c r="L4" s="411"/>
      <c r="M4" s="411"/>
      <c r="N4" s="411"/>
      <c r="O4" s="410" t="s">
        <v>21</v>
      </c>
      <c r="P4" s="410"/>
      <c r="Q4" s="410"/>
      <c r="R4" s="410"/>
      <c r="S4" s="410"/>
      <c r="T4" s="410"/>
      <c r="U4" s="410"/>
      <c r="V4" s="410"/>
    </row>
    <row r="5" spans="1:22" s="15" customFormat="1" ht="24.75" customHeight="1" x14ac:dyDescent="0.2">
      <c r="A5" s="413"/>
      <c r="B5" s="415"/>
      <c r="C5" s="413"/>
      <c r="D5" s="415"/>
      <c r="E5" s="415"/>
      <c r="F5" s="56" t="s">
        <v>23</v>
      </c>
      <c r="G5" s="56" t="s">
        <v>24</v>
      </c>
      <c r="H5" s="56" t="s">
        <v>25</v>
      </c>
      <c r="I5" s="55" t="s">
        <v>26</v>
      </c>
      <c r="J5" s="56" t="s">
        <v>27</v>
      </c>
      <c r="K5" s="56" t="s">
        <v>68</v>
      </c>
      <c r="L5" s="56" t="s">
        <v>28</v>
      </c>
      <c r="M5" s="56" t="s">
        <v>69</v>
      </c>
      <c r="N5" s="56" t="s">
        <v>70</v>
      </c>
      <c r="O5" s="56" t="s">
        <v>29</v>
      </c>
      <c r="P5" s="56" t="s">
        <v>30</v>
      </c>
      <c r="Q5" s="56" t="s">
        <v>31</v>
      </c>
      <c r="R5" s="56" t="s">
        <v>32</v>
      </c>
      <c r="S5" s="56" t="s">
        <v>71</v>
      </c>
      <c r="T5" s="56" t="s">
        <v>72</v>
      </c>
      <c r="U5" s="56" t="s">
        <v>73</v>
      </c>
      <c r="V5" s="56" t="s">
        <v>74</v>
      </c>
    </row>
    <row r="6" spans="1:22" s="16" customFormat="1" ht="28.5" customHeight="1" x14ac:dyDescent="0.25">
      <c r="A6" s="254" t="s">
        <v>2</v>
      </c>
      <c r="B6" s="11" t="s">
        <v>88</v>
      </c>
      <c r="C6" s="255" t="s">
        <v>14</v>
      </c>
      <c r="D6" s="255" t="s">
        <v>98</v>
      </c>
      <c r="E6" s="11">
        <v>200</v>
      </c>
      <c r="F6" s="10">
        <v>8.25</v>
      </c>
      <c r="G6" s="10">
        <v>6.25</v>
      </c>
      <c r="H6" s="10">
        <v>22</v>
      </c>
      <c r="I6" s="236">
        <v>175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6" customFormat="1" ht="28.5" customHeight="1" x14ac:dyDescent="0.25">
      <c r="A7" s="254"/>
      <c r="B7" s="256">
        <v>123</v>
      </c>
      <c r="C7" s="256" t="s">
        <v>50</v>
      </c>
      <c r="D7" s="257" t="s">
        <v>77</v>
      </c>
      <c r="E7" s="258">
        <v>258</v>
      </c>
      <c r="F7" s="259">
        <v>9.2200000000000006</v>
      </c>
      <c r="G7" s="259">
        <v>9.17</v>
      </c>
      <c r="H7" s="259">
        <v>43.02</v>
      </c>
      <c r="I7" s="259">
        <v>290.33</v>
      </c>
      <c r="J7" s="259">
        <v>0.1</v>
      </c>
      <c r="K7" s="259">
        <v>0.28999999999999998</v>
      </c>
      <c r="L7" s="259">
        <v>1.1100000000000001</v>
      </c>
      <c r="M7" s="259">
        <v>50</v>
      </c>
      <c r="N7" s="259">
        <v>0.19</v>
      </c>
      <c r="O7" s="259">
        <v>237.81</v>
      </c>
      <c r="P7" s="259">
        <v>210.32</v>
      </c>
      <c r="Q7" s="259">
        <v>37.4</v>
      </c>
      <c r="R7" s="259">
        <v>1.24</v>
      </c>
      <c r="S7" s="259">
        <v>313.26</v>
      </c>
      <c r="T7" s="259">
        <v>1.7000000000000001E-2</v>
      </c>
      <c r="U7" s="259">
        <v>0.01</v>
      </c>
      <c r="V7" s="259">
        <v>0.04</v>
      </c>
    </row>
    <row r="8" spans="1:22" s="16" customFormat="1" ht="28.5" customHeight="1" x14ac:dyDescent="0.25">
      <c r="A8" s="254"/>
      <c r="B8" s="256">
        <v>113</v>
      </c>
      <c r="C8" s="254" t="s">
        <v>1</v>
      </c>
      <c r="D8" s="260" t="s">
        <v>7</v>
      </c>
      <c r="E8" s="143">
        <v>200</v>
      </c>
      <c r="F8" s="9">
        <v>0.04</v>
      </c>
      <c r="G8" s="9">
        <v>0</v>
      </c>
      <c r="H8" s="9">
        <v>7.4</v>
      </c>
      <c r="I8" s="12">
        <v>30.26</v>
      </c>
      <c r="J8" s="9">
        <v>0</v>
      </c>
      <c r="K8" s="9">
        <v>0</v>
      </c>
      <c r="L8" s="9">
        <v>0.8</v>
      </c>
      <c r="M8" s="9">
        <v>0</v>
      </c>
      <c r="N8" s="9">
        <v>0</v>
      </c>
      <c r="O8" s="9">
        <v>2.02</v>
      </c>
      <c r="P8" s="9">
        <v>0.99</v>
      </c>
      <c r="Q8" s="9">
        <v>0.55000000000000004</v>
      </c>
      <c r="R8" s="9">
        <v>0.05</v>
      </c>
      <c r="S8" s="9">
        <v>7.05</v>
      </c>
      <c r="T8" s="9">
        <v>0</v>
      </c>
      <c r="U8" s="9">
        <v>0</v>
      </c>
      <c r="V8" s="9">
        <v>0</v>
      </c>
    </row>
    <row r="9" spans="1:22" s="16" customFormat="1" ht="28.5" customHeight="1" x14ac:dyDescent="0.25">
      <c r="A9" s="254"/>
      <c r="B9" s="261">
        <v>121</v>
      </c>
      <c r="C9" s="254" t="s">
        <v>10</v>
      </c>
      <c r="D9" s="262" t="s">
        <v>42</v>
      </c>
      <c r="E9" s="254">
        <v>30</v>
      </c>
      <c r="F9" s="9">
        <v>2.25</v>
      </c>
      <c r="G9" s="9">
        <v>0.87</v>
      </c>
      <c r="H9" s="9">
        <v>14.94</v>
      </c>
      <c r="I9" s="9">
        <v>78.599999999999994</v>
      </c>
      <c r="J9" s="9">
        <v>0.03</v>
      </c>
      <c r="K9" s="9">
        <v>0.01</v>
      </c>
      <c r="L9" s="9">
        <v>0</v>
      </c>
      <c r="M9" s="9">
        <v>0</v>
      </c>
      <c r="N9" s="9">
        <v>0</v>
      </c>
      <c r="O9" s="9">
        <v>5.7</v>
      </c>
      <c r="P9" s="9">
        <v>19.5</v>
      </c>
      <c r="Q9" s="9">
        <v>3.9</v>
      </c>
      <c r="R9" s="9">
        <v>0.36</v>
      </c>
      <c r="S9" s="9">
        <v>27.6</v>
      </c>
      <c r="T9" s="9">
        <v>0</v>
      </c>
      <c r="U9" s="9">
        <v>0</v>
      </c>
      <c r="V9" s="9">
        <v>0</v>
      </c>
    </row>
    <row r="10" spans="1:22" s="253" customFormat="1" ht="28.5" customHeight="1" x14ac:dyDescent="0.25">
      <c r="A10" s="263"/>
      <c r="B10" s="245"/>
      <c r="C10" s="245"/>
      <c r="D10" s="264" t="s">
        <v>16</v>
      </c>
      <c r="E10" s="4">
        <f t="shared" ref="E10:V10" si="0">SUM(E6:E9)</f>
        <v>688</v>
      </c>
      <c r="F10" s="4">
        <f t="shared" si="0"/>
        <v>19.759999999999998</v>
      </c>
      <c r="G10" s="4">
        <f t="shared" si="0"/>
        <v>16.29</v>
      </c>
      <c r="H10" s="4">
        <f t="shared" si="0"/>
        <v>87.360000000000014</v>
      </c>
      <c r="I10" s="5">
        <f t="shared" si="0"/>
        <v>574.18999999999994</v>
      </c>
      <c r="J10" s="4">
        <f t="shared" si="0"/>
        <v>0.13</v>
      </c>
      <c r="K10" s="4">
        <f t="shared" si="0"/>
        <v>0.3</v>
      </c>
      <c r="L10" s="4">
        <f t="shared" si="0"/>
        <v>1.9100000000000001</v>
      </c>
      <c r="M10" s="4">
        <f t="shared" si="0"/>
        <v>50</v>
      </c>
      <c r="N10" s="4">
        <f t="shared" si="0"/>
        <v>0.19</v>
      </c>
      <c r="O10" s="4">
        <f t="shared" si="0"/>
        <v>245.53</v>
      </c>
      <c r="P10" s="4">
        <f t="shared" si="0"/>
        <v>230.81</v>
      </c>
      <c r="Q10" s="4">
        <f t="shared" si="0"/>
        <v>41.849999999999994</v>
      </c>
      <c r="R10" s="4">
        <f t="shared" si="0"/>
        <v>1.65</v>
      </c>
      <c r="S10" s="4">
        <f t="shared" si="0"/>
        <v>347.91</v>
      </c>
      <c r="T10" s="4">
        <f t="shared" si="0"/>
        <v>1.7000000000000001E-2</v>
      </c>
      <c r="U10" s="4">
        <f t="shared" si="0"/>
        <v>0.01</v>
      </c>
      <c r="V10" s="4">
        <f t="shared" si="0"/>
        <v>0.04</v>
      </c>
    </row>
    <row r="11" spans="1:22" s="253" customFormat="1" ht="28.5" customHeight="1" x14ac:dyDescent="0.25">
      <c r="A11" s="265"/>
      <c r="B11" s="266"/>
      <c r="C11" s="266"/>
      <c r="D11" s="267" t="s">
        <v>17</v>
      </c>
      <c r="E11" s="268"/>
      <c r="F11" s="268"/>
      <c r="G11" s="268"/>
      <c r="H11" s="268"/>
      <c r="I11" s="269">
        <f>I10/27.2</f>
        <v>21.109926470588235</v>
      </c>
      <c r="J11" s="268"/>
      <c r="K11" s="268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</row>
    <row r="12" spans="1:22" s="16" customFormat="1" ht="28.5" customHeight="1" x14ac:dyDescent="0.25">
      <c r="A12" s="254" t="s">
        <v>3</v>
      </c>
      <c r="B12" s="11">
        <v>10</v>
      </c>
      <c r="C12" s="144" t="s">
        <v>4</v>
      </c>
      <c r="D12" s="257" t="s">
        <v>78</v>
      </c>
      <c r="E12" s="271">
        <v>100</v>
      </c>
      <c r="F12" s="9">
        <v>0.82</v>
      </c>
      <c r="G12" s="9">
        <v>9.25</v>
      </c>
      <c r="H12" s="9">
        <v>2.5099999999999998</v>
      </c>
      <c r="I12" s="9">
        <v>88.81</v>
      </c>
      <c r="J12" s="9">
        <v>0.03</v>
      </c>
      <c r="K12" s="9">
        <v>0.04</v>
      </c>
      <c r="L12" s="9">
        <v>13.17</v>
      </c>
      <c r="M12" s="9">
        <v>40</v>
      </c>
      <c r="N12" s="9">
        <v>0</v>
      </c>
      <c r="O12" s="9">
        <v>31.22</v>
      </c>
      <c r="P12" s="9">
        <v>42.09</v>
      </c>
      <c r="Q12" s="9">
        <v>15.59</v>
      </c>
      <c r="R12" s="9">
        <v>0.62</v>
      </c>
      <c r="S12" s="9">
        <v>190.39</v>
      </c>
      <c r="T12" s="9">
        <v>0</v>
      </c>
      <c r="U12" s="9">
        <v>0</v>
      </c>
      <c r="V12" s="9">
        <v>0</v>
      </c>
    </row>
    <row r="13" spans="1:22" s="16" customFormat="1" ht="28.5" customHeight="1" x14ac:dyDescent="0.25">
      <c r="A13" s="254"/>
      <c r="B13" s="254">
        <v>30</v>
      </c>
      <c r="C13" s="254" t="s">
        <v>5</v>
      </c>
      <c r="D13" s="260" t="s">
        <v>12</v>
      </c>
      <c r="E13" s="143">
        <v>250</v>
      </c>
      <c r="F13" s="9">
        <v>7.44</v>
      </c>
      <c r="G13" s="9">
        <v>7.62</v>
      </c>
      <c r="H13" s="9">
        <v>8.8000000000000007</v>
      </c>
      <c r="I13" s="12">
        <v>134.44999999999999</v>
      </c>
      <c r="J13" s="9">
        <v>0.1</v>
      </c>
      <c r="K13" s="9">
        <v>0.19</v>
      </c>
      <c r="L13" s="9">
        <v>1.33</v>
      </c>
      <c r="M13" s="9">
        <v>160</v>
      </c>
      <c r="N13" s="9">
        <v>0</v>
      </c>
      <c r="O13" s="9">
        <v>45.18</v>
      </c>
      <c r="P13" s="9">
        <v>98.26</v>
      </c>
      <c r="Q13" s="9">
        <v>26.29</v>
      </c>
      <c r="R13" s="9">
        <v>1.49</v>
      </c>
      <c r="S13" s="9">
        <v>409.27</v>
      </c>
      <c r="T13" s="9">
        <v>6.0000000000000001E-3</v>
      </c>
      <c r="U13" s="9">
        <v>0</v>
      </c>
      <c r="V13" s="9">
        <v>0.04</v>
      </c>
    </row>
    <row r="14" spans="1:22" s="16" customFormat="1" ht="28.5" customHeight="1" x14ac:dyDescent="0.25">
      <c r="A14" s="272"/>
      <c r="B14" s="254">
        <v>255</v>
      </c>
      <c r="C14" s="254" t="s">
        <v>6</v>
      </c>
      <c r="D14" s="260" t="s">
        <v>89</v>
      </c>
      <c r="E14" s="143">
        <v>280</v>
      </c>
      <c r="F14" s="9">
        <v>30.12</v>
      </c>
      <c r="G14" s="9">
        <v>37.14</v>
      </c>
      <c r="H14" s="9">
        <v>45.22</v>
      </c>
      <c r="I14" s="12">
        <v>635.13</v>
      </c>
      <c r="J14" s="9">
        <v>0.11</v>
      </c>
      <c r="K14" s="9">
        <v>0.21</v>
      </c>
      <c r="L14" s="9">
        <v>1.49</v>
      </c>
      <c r="M14" s="9">
        <v>180</v>
      </c>
      <c r="N14" s="9">
        <v>0</v>
      </c>
      <c r="O14" s="9">
        <v>25.31</v>
      </c>
      <c r="P14" s="9">
        <v>335.71</v>
      </c>
      <c r="Q14" s="9">
        <v>63.33</v>
      </c>
      <c r="R14" s="9">
        <v>4.2300000000000004</v>
      </c>
      <c r="S14" s="9">
        <v>517.04999999999995</v>
      </c>
      <c r="T14" s="9">
        <v>1.0999999999999999E-2</v>
      </c>
      <c r="U14" s="9">
        <v>8.9999999999999993E-3</v>
      </c>
      <c r="V14" s="9">
        <v>0.11</v>
      </c>
    </row>
    <row r="15" spans="1:22" s="16" customFormat="1" ht="28.5" customHeight="1" x14ac:dyDescent="0.25">
      <c r="A15" s="272"/>
      <c r="B15" s="254">
        <v>98</v>
      </c>
      <c r="C15" s="254" t="s">
        <v>14</v>
      </c>
      <c r="D15" s="260" t="s">
        <v>13</v>
      </c>
      <c r="E15" s="143">
        <v>200</v>
      </c>
      <c r="F15" s="9">
        <v>0.37</v>
      </c>
      <c r="G15" s="9">
        <v>0</v>
      </c>
      <c r="H15" s="9">
        <v>14.85</v>
      </c>
      <c r="I15" s="12">
        <v>59.48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0.21</v>
      </c>
      <c r="P15" s="9">
        <v>0</v>
      </c>
      <c r="Q15" s="9">
        <v>0</v>
      </c>
      <c r="R15" s="9">
        <v>0.02</v>
      </c>
      <c r="S15" s="9">
        <v>0.2</v>
      </c>
      <c r="T15" s="9">
        <v>0</v>
      </c>
      <c r="U15" s="9">
        <v>0</v>
      </c>
      <c r="V15" s="14">
        <v>0</v>
      </c>
    </row>
    <row r="16" spans="1:22" s="16" customFormat="1" ht="28.5" customHeight="1" x14ac:dyDescent="0.25">
      <c r="A16" s="272"/>
      <c r="B16" s="261">
        <v>119</v>
      </c>
      <c r="C16" s="254" t="s">
        <v>10</v>
      </c>
      <c r="D16" s="260" t="s">
        <v>46</v>
      </c>
      <c r="E16" s="254">
        <v>20</v>
      </c>
      <c r="F16" s="9">
        <v>1.52</v>
      </c>
      <c r="G16" s="9">
        <v>0.16</v>
      </c>
      <c r="H16" s="9">
        <v>9.84</v>
      </c>
      <c r="I16" s="9">
        <v>47</v>
      </c>
      <c r="J16" s="9">
        <v>0.02</v>
      </c>
      <c r="K16" s="9">
        <v>0.01</v>
      </c>
      <c r="L16" s="9">
        <v>0</v>
      </c>
      <c r="M16" s="9">
        <v>0</v>
      </c>
      <c r="N16" s="9">
        <v>0</v>
      </c>
      <c r="O16" s="9">
        <v>4</v>
      </c>
      <c r="P16" s="9">
        <v>13</v>
      </c>
      <c r="Q16" s="9">
        <v>2.8</v>
      </c>
      <c r="R16" s="9">
        <v>0.22</v>
      </c>
      <c r="S16" s="9">
        <v>18.600000000000001</v>
      </c>
      <c r="T16" s="9">
        <v>1E-3</v>
      </c>
      <c r="U16" s="9">
        <v>1E-3</v>
      </c>
      <c r="V16" s="9">
        <v>2.9</v>
      </c>
    </row>
    <row r="17" spans="1:22" s="16" customFormat="1" ht="28.5" customHeight="1" x14ac:dyDescent="0.25">
      <c r="A17" s="272"/>
      <c r="B17" s="254">
        <v>120</v>
      </c>
      <c r="C17" s="254" t="s">
        <v>11</v>
      </c>
      <c r="D17" s="260" t="s">
        <v>38</v>
      </c>
      <c r="E17" s="143">
        <v>20</v>
      </c>
      <c r="F17" s="9">
        <v>1.32</v>
      </c>
      <c r="G17" s="9">
        <v>0.24</v>
      </c>
      <c r="H17" s="9">
        <v>8.0399999999999991</v>
      </c>
      <c r="I17" s="12">
        <v>39.6</v>
      </c>
      <c r="J17" s="10">
        <v>0.03</v>
      </c>
      <c r="K17" s="10">
        <v>0.02</v>
      </c>
      <c r="L17" s="10">
        <v>0</v>
      </c>
      <c r="M17" s="10">
        <v>0</v>
      </c>
      <c r="N17" s="10">
        <v>0</v>
      </c>
      <c r="O17" s="10">
        <v>5.8</v>
      </c>
      <c r="P17" s="10">
        <v>30</v>
      </c>
      <c r="Q17" s="10">
        <v>9.4</v>
      </c>
      <c r="R17" s="10">
        <v>0.78</v>
      </c>
      <c r="S17" s="10">
        <v>47</v>
      </c>
      <c r="T17" s="10">
        <v>1E-3</v>
      </c>
      <c r="U17" s="10">
        <v>1E-3</v>
      </c>
      <c r="V17" s="10">
        <v>0</v>
      </c>
    </row>
    <row r="18" spans="1:22" s="16" customFormat="1" ht="28.5" customHeight="1" x14ac:dyDescent="0.25">
      <c r="A18" s="272"/>
      <c r="B18" s="254"/>
      <c r="C18" s="254"/>
      <c r="D18" s="273" t="s">
        <v>16</v>
      </c>
      <c r="E18" s="18">
        <f>SUM(E12:E17)</f>
        <v>870</v>
      </c>
      <c r="F18" s="274">
        <f t="shared" ref="F18:V18" si="1">SUM(F12:F17)</f>
        <v>41.59</v>
      </c>
      <c r="G18" s="274">
        <f t="shared" si="1"/>
        <v>54.410000000000004</v>
      </c>
      <c r="H18" s="274">
        <f t="shared" si="1"/>
        <v>89.259999999999991</v>
      </c>
      <c r="I18" s="275">
        <f t="shared" si="1"/>
        <v>1004.47</v>
      </c>
      <c r="J18" s="9">
        <f t="shared" si="1"/>
        <v>0.29000000000000004</v>
      </c>
      <c r="K18" s="9">
        <f t="shared" si="1"/>
        <v>0.47000000000000003</v>
      </c>
      <c r="L18" s="9">
        <f t="shared" si="1"/>
        <v>15.99</v>
      </c>
      <c r="M18" s="9">
        <f t="shared" si="1"/>
        <v>380</v>
      </c>
      <c r="N18" s="9">
        <f t="shared" si="1"/>
        <v>0</v>
      </c>
      <c r="O18" s="9">
        <f t="shared" si="1"/>
        <v>111.72</v>
      </c>
      <c r="P18" s="9">
        <f t="shared" si="1"/>
        <v>519.05999999999995</v>
      </c>
      <c r="Q18" s="9">
        <f t="shared" si="1"/>
        <v>117.41</v>
      </c>
      <c r="R18" s="9">
        <f t="shared" si="1"/>
        <v>7.3599999999999994</v>
      </c>
      <c r="S18" s="9">
        <f t="shared" si="1"/>
        <v>1182.51</v>
      </c>
      <c r="T18" s="9">
        <f t="shared" si="1"/>
        <v>1.9000000000000003E-2</v>
      </c>
      <c r="U18" s="9">
        <f t="shared" si="1"/>
        <v>1.0999999999999999E-2</v>
      </c>
      <c r="V18" s="9">
        <f t="shared" si="1"/>
        <v>3.05</v>
      </c>
    </row>
    <row r="19" spans="1:22" s="16" customFormat="1" ht="28.5" customHeight="1" x14ac:dyDescent="0.25">
      <c r="A19" s="272"/>
      <c r="B19" s="272"/>
      <c r="C19" s="272"/>
      <c r="D19" s="264" t="s">
        <v>17</v>
      </c>
      <c r="E19" s="276"/>
      <c r="F19" s="260"/>
      <c r="G19" s="260"/>
      <c r="H19" s="260"/>
      <c r="I19" s="8">
        <f>I18/27.2</f>
        <v>36.929044117647059</v>
      </c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</row>
    <row r="20" spans="1:22" s="16" customFormat="1" ht="28.5" customHeight="1" x14ac:dyDescent="0.25">
      <c r="A20" s="254" t="s">
        <v>106</v>
      </c>
      <c r="B20" s="254"/>
      <c r="C20" s="254" t="s">
        <v>107</v>
      </c>
      <c r="D20" s="277" t="s">
        <v>120</v>
      </c>
      <c r="E20" s="143">
        <v>20</v>
      </c>
      <c r="F20" s="9">
        <v>0.17</v>
      </c>
      <c r="G20" s="9">
        <v>1.69</v>
      </c>
      <c r="H20" s="9">
        <v>14.9</v>
      </c>
      <c r="I20" s="12">
        <v>224</v>
      </c>
      <c r="J20" s="9">
        <v>0.02</v>
      </c>
      <c r="K20" s="9">
        <v>0</v>
      </c>
      <c r="L20" s="9">
        <v>0</v>
      </c>
      <c r="M20" s="9">
        <v>0</v>
      </c>
      <c r="N20" s="9">
        <v>0</v>
      </c>
      <c r="O20" s="9">
        <v>6</v>
      </c>
      <c r="P20" s="9">
        <v>14</v>
      </c>
      <c r="Q20" s="9">
        <v>0.5</v>
      </c>
      <c r="R20" s="9">
        <v>0.28999999999999998</v>
      </c>
      <c r="S20" s="9">
        <v>0</v>
      </c>
      <c r="T20" s="9">
        <v>0</v>
      </c>
      <c r="U20" s="9">
        <v>0</v>
      </c>
      <c r="V20" s="9">
        <v>0</v>
      </c>
    </row>
    <row r="21" spans="1:22" s="16" customFormat="1" ht="28.5" customHeight="1" x14ac:dyDescent="0.25">
      <c r="A21" s="254"/>
      <c r="B21" s="256">
        <v>21</v>
      </c>
      <c r="C21" s="254" t="s">
        <v>15</v>
      </c>
      <c r="D21" s="278" t="s">
        <v>108</v>
      </c>
      <c r="E21" s="254">
        <v>200</v>
      </c>
      <c r="F21" s="9">
        <v>2.02</v>
      </c>
      <c r="G21" s="9">
        <v>0.83</v>
      </c>
      <c r="H21" s="9">
        <v>34.869999999999997</v>
      </c>
      <c r="I21" s="9">
        <v>114.62</v>
      </c>
      <c r="J21" s="9">
        <v>0</v>
      </c>
      <c r="K21" s="9">
        <v>0</v>
      </c>
      <c r="L21" s="9">
        <v>20.51</v>
      </c>
      <c r="M21" s="9">
        <v>0</v>
      </c>
      <c r="N21" s="9">
        <v>0</v>
      </c>
      <c r="O21" s="9">
        <v>53.8</v>
      </c>
      <c r="P21" s="9">
        <v>0</v>
      </c>
      <c r="Q21" s="9">
        <v>28.28</v>
      </c>
      <c r="R21" s="9">
        <v>2.2799999999999998</v>
      </c>
      <c r="S21" s="9">
        <v>0</v>
      </c>
      <c r="T21" s="9">
        <v>0</v>
      </c>
      <c r="U21" s="9">
        <v>0</v>
      </c>
      <c r="V21" s="10">
        <v>0</v>
      </c>
    </row>
    <row r="22" spans="1:22" s="16" customFormat="1" ht="28.5" customHeight="1" x14ac:dyDescent="0.25">
      <c r="A22" s="254"/>
      <c r="B22" s="11">
        <v>114</v>
      </c>
      <c r="C22" s="11" t="s">
        <v>37</v>
      </c>
      <c r="D22" s="279" t="s">
        <v>43</v>
      </c>
      <c r="E22" s="256">
        <v>200</v>
      </c>
      <c r="F22" s="10">
        <v>0</v>
      </c>
      <c r="G22" s="10">
        <v>0</v>
      </c>
      <c r="H22" s="10">
        <v>7.27</v>
      </c>
      <c r="I22" s="10">
        <v>28.73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0.26</v>
      </c>
      <c r="P22" s="10">
        <v>0.03</v>
      </c>
      <c r="Q22" s="10">
        <v>0.03</v>
      </c>
      <c r="R22" s="10">
        <v>0.02</v>
      </c>
      <c r="S22" s="10">
        <v>0.28999999999999998</v>
      </c>
      <c r="T22" s="10">
        <v>0</v>
      </c>
      <c r="U22" s="10">
        <v>0</v>
      </c>
      <c r="V22" s="10">
        <v>0</v>
      </c>
    </row>
    <row r="23" spans="1:22" s="16" customFormat="1" ht="28.5" customHeight="1" x14ac:dyDescent="0.25">
      <c r="A23" s="254"/>
      <c r="B23" s="254"/>
      <c r="C23" s="254"/>
      <c r="D23" s="280" t="s">
        <v>16</v>
      </c>
      <c r="E23" s="143">
        <v>420</v>
      </c>
      <c r="F23" s="9">
        <v>0.37</v>
      </c>
      <c r="G23" s="9">
        <v>1.69</v>
      </c>
      <c r="H23" s="9">
        <v>26</v>
      </c>
      <c r="I23" s="12">
        <v>383.42</v>
      </c>
      <c r="J23" s="9">
        <v>0.1</v>
      </c>
      <c r="K23" s="9">
        <v>0</v>
      </c>
      <c r="L23" s="9">
        <v>0.87</v>
      </c>
      <c r="M23" s="9">
        <v>35.200000000000003</v>
      </c>
      <c r="N23" s="9">
        <v>0</v>
      </c>
      <c r="O23" s="9">
        <v>8.5</v>
      </c>
      <c r="P23" s="9">
        <v>15.8</v>
      </c>
      <c r="Q23" s="9">
        <v>14.5</v>
      </c>
      <c r="R23" s="9">
        <v>0.49</v>
      </c>
      <c r="S23" s="9">
        <v>0</v>
      </c>
      <c r="T23" s="9">
        <v>0</v>
      </c>
      <c r="U23" s="9">
        <v>0</v>
      </c>
      <c r="V23" s="9">
        <v>0</v>
      </c>
    </row>
    <row r="24" spans="1:22" s="16" customFormat="1" ht="28.5" customHeight="1" x14ac:dyDescent="0.25">
      <c r="A24" s="254"/>
      <c r="B24" s="254"/>
      <c r="C24" s="254"/>
      <c r="D24" s="280" t="s">
        <v>17</v>
      </c>
      <c r="E24" s="143"/>
      <c r="F24" s="143"/>
      <c r="G24" s="143"/>
      <c r="H24" s="143"/>
      <c r="I24" s="281">
        <v>15.975833333333334</v>
      </c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</row>
    <row r="25" spans="1:22" s="16" customFormat="1" ht="28.5" customHeight="1" x14ac:dyDescent="0.25">
      <c r="A25" s="254" t="s">
        <v>109</v>
      </c>
      <c r="B25" s="11">
        <v>75</v>
      </c>
      <c r="C25" s="144" t="s">
        <v>6</v>
      </c>
      <c r="D25" s="262" t="s">
        <v>157</v>
      </c>
      <c r="E25" s="254">
        <v>100</v>
      </c>
      <c r="F25" s="14">
        <v>14.29</v>
      </c>
      <c r="G25" s="14">
        <v>1.84</v>
      </c>
      <c r="H25" s="14">
        <v>5.49</v>
      </c>
      <c r="I25" s="14">
        <v>94.22</v>
      </c>
      <c r="J25" s="14">
        <v>0.09</v>
      </c>
      <c r="K25" s="14">
        <v>0.1</v>
      </c>
      <c r="L25" s="14">
        <v>1.51</v>
      </c>
      <c r="M25" s="14">
        <v>190</v>
      </c>
      <c r="N25" s="14">
        <v>0.18</v>
      </c>
      <c r="O25" s="14">
        <v>41.03</v>
      </c>
      <c r="P25" s="14">
        <v>181.5</v>
      </c>
      <c r="Q25" s="14">
        <v>51.7</v>
      </c>
      <c r="R25" s="14">
        <v>0.95</v>
      </c>
      <c r="S25" s="14">
        <v>385.24</v>
      </c>
      <c r="T25" s="14">
        <v>0.12</v>
      </c>
      <c r="U25" s="14">
        <v>1.2999999999999999E-2</v>
      </c>
      <c r="V25" s="9">
        <v>0.56000000000000005</v>
      </c>
    </row>
    <row r="26" spans="1:22" s="16" customFormat="1" ht="28.5" customHeight="1" x14ac:dyDescent="0.25">
      <c r="A26" s="254"/>
      <c r="B26" s="143">
        <v>65</v>
      </c>
      <c r="C26" s="144" t="s">
        <v>51</v>
      </c>
      <c r="D26" s="144" t="s">
        <v>45</v>
      </c>
      <c r="E26" s="143">
        <v>180</v>
      </c>
      <c r="F26" s="14">
        <v>8.11</v>
      </c>
      <c r="G26" s="14">
        <v>4.72</v>
      </c>
      <c r="H26" s="14">
        <v>49.54</v>
      </c>
      <c r="I26" s="14">
        <v>272.97000000000003</v>
      </c>
      <c r="J26" s="14">
        <v>0.1</v>
      </c>
      <c r="K26" s="14">
        <v>0.03</v>
      </c>
      <c r="L26" s="14">
        <v>0</v>
      </c>
      <c r="M26" s="14">
        <v>20</v>
      </c>
      <c r="N26" s="14">
        <v>0.08</v>
      </c>
      <c r="O26" s="14">
        <v>16.25</v>
      </c>
      <c r="P26" s="14">
        <v>61</v>
      </c>
      <c r="Q26" s="14">
        <v>10.97</v>
      </c>
      <c r="R26" s="14">
        <v>1.1100000000000001</v>
      </c>
      <c r="S26" s="14">
        <v>87</v>
      </c>
      <c r="T26" s="14">
        <v>1E-3</v>
      </c>
      <c r="U26" s="14">
        <v>0</v>
      </c>
      <c r="V26" s="14">
        <v>0.02</v>
      </c>
    </row>
    <row r="27" spans="1:22" s="16" customFormat="1" ht="28.5" customHeight="1" x14ac:dyDescent="0.25">
      <c r="A27" s="254"/>
      <c r="B27" s="254"/>
      <c r="C27" s="254" t="s">
        <v>110</v>
      </c>
      <c r="D27" s="262" t="s">
        <v>111</v>
      </c>
      <c r="E27" s="254">
        <v>200</v>
      </c>
      <c r="F27" s="14">
        <v>5.6</v>
      </c>
      <c r="G27" s="14">
        <v>5</v>
      </c>
      <c r="H27" s="14">
        <v>22</v>
      </c>
      <c r="I27" s="14">
        <v>156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9"/>
    </row>
    <row r="28" spans="1:22" s="16" customFormat="1" ht="28.5" customHeight="1" x14ac:dyDescent="0.25">
      <c r="A28" s="254"/>
      <c r="B28" s="254">
        <v>518</v>
      </c>
      <c r="C28" s="256" t="s">
        <v>14</v>
      </c>
      <c r="D28" s="278" t="s">
        <v>112</v>
      </c>
      <c r="E28" s="143">
        <v>200</v>
      </c>
      <c r="F28" s="9">
        <v>0.51</v>
      </c>
      <c r="G28" s="9">
        <v>0</v>
      </c>
      <c r="H28" s="9">
        <v>33</v>
      </c>
      <c r="I28" s="12">
        <v>125</v>
      </c>
      <c r="J28" s="9">
        <v>0.04</v>
      </c>
      <c r="K28" s="9">
        <v>0</v>
      </c>
      <c r="L28" s="9">
        <v>4</v>
      </c>
      <c r="M28" s="9">
        <v>0</v>
      </c>
      <c r="N28" s="9">
        <v>0</v>
      </c>
      <c r="O28" s="9">
        <v>10.4</v>
      </c>
      <c r="P28" s="9">
        <v>30</v>
      </c>
      <c r="Q28" s="9">
        <v>24</v>
      </c>
      <c r="R28" s="9">
        <v>0.2</v>
      </c>
      <c r="S28" s="9">
        <v>0</v>
      </c>
      <c r="T28" s="9">
        <v>0</v>
      </c>
      <c r="U28" s="9">
        <v>0</v>
      </c>
      <c r="V28" s="9">
        <v>0</v>
      </c>
    </row>
    <row r="29" spans="1:22" s="16" customFormat="1" ht="28.5" customHeight="1" x14ac:dyDescent="0.25">
      <c r="A29" s="254"/>
      <c r="B29" s="261">
        <v>119</v>
      </c>
      <c r="C29" s="254" t="s">
        <v>10</v>
      </c>
      <c r="D29" s="260" t="s">
        <v>46</v>
      </c>
      <c r="E29" s="254">
        <v>40</v>
      </c>
      <c r="F29" s="9">
        <v>3</v>
      </c>
      <c r="G29" s="9">
        <v>0.4</v>
      </c>
      <c r="H29" s="9">
        <v>19.600000000000001</v>
      </c>
      <c r="I29" s="9">
        <v>104</v>
      </c>
      <c r="J29" s="9">
        <v>0.04</v>
      </c>
      <c r="K29" s="9">
        <v>0.02</v>
      </c>
      <c r="L29" s="9">
        <v>0</v>
      </c>
      <c r="M29" s="9">
        <v>0</v>
      </c>
      <c r="N29" s="9">
        <v>0</v>
      </c>
      <c r="O29" s="9">
        <v>8</v>
      </c>
      <c r="P29" s="9">
        <v>26</v>
      </c>
      <c r="Q29" s="9">
        <v>3.16</v>
      </c>
      <c r="R29" s="9">
        <v>0.44</v>
      </c>
      <c r="S29" s="9">
        <v>37.200000000000003</v>
      </c>
      <c r="T29" s="9">
        <v>2E-3</v>
      </c>
      <c r="U29" s="9">
        <v>2E-3</v>
      </c>
      <c r="V29" s="9">
        <v>5.8</v>
      </c>
    </row>
    <row r="30" spans="1:22" s="253" customFormat="1" ht="28.5" customHeight="1" x14ac:dyDescent="0.25">
      <c r="A30" s="263"/>
      <c r="B30" s="263"/>
      <c r="C30" s="245"/>
      <c r="D30" s="280" t="s">
        <v>16</v>
      </c>
      <c r="E30" s="18">
        <f>SUM(E25:E29)</f>
        <v>720</v>
      </c>
      <c r="F30" s="18">
        <f>SUM(F25:F29)</f>
        <v>31.51</v>
      </c>
      <c r="G30" s="18">
        <f t="shared" ref="G30:I30" si="2">SUM(G25:G29)</f>
        <v>11.959999999999999</v>
      </c>
      <c r="H30" s="18">
        <f t="shared" si="2"/>
        <v>129.63</v>
      </c>
      <c r="I30" s="18">
        <f t="shared" si="2"/>
        <v>752.19</v>
      </c>
      <c r="J30" s="18">
        <f t="shared" ref="J30" si="3">SUM(J25:J29)</f>
        <v>0.27</v>
      </c>
      <c r="K30" s="18">
        <f t="shared" ref="K30" si="4">SUM(K25:K29)</f>
        <v>0.15</v>
      </c>
      <c r="L30" s="18">
        <f t="shared" ref="L30" si="5">SUM(L25:L29)</f>
        <v>5.51</v>
      </c>
      <c r="M30" s="18">
        <f t="shared" ref="M30" si="6">SUM(M25:M29)</f>
        <v>210</v>
      </c>
      <c r="N30" s="18">
        <f t="shared" ref="N30" si="7">SUM(N25:N29)</f>
        <v>0.26</v>
      </c>
      <c r="O30" s="18">
        <f t="shared" ref="O30" si="8">SUM(O25:O29)</f>
        <v>75.680000000000007</v>
      </c>
      <c r="P30" s="18">
        <f t="shared" ref="P30" si="9">SUM(P25:P29)</f>
        <v>298.5</v>
      </c>
      <c r="Q30" s="18">
        <f t="shared" ref="Q30" si="10">SUM(Q25:Q29)</f>
        <v>89.83</v>
      </c>
      <c r="R30" s="18">
        <f t="shared" ref="R30" si="11">SUM(R25:R29)</f>
        <v>2.7</v>
      </c>
      <c r="S30" s="18">
        <f t="shared" ref="S30" si="12">SUM(S25:S29)</f>
        <v>509.44</v>
      </c>
      <c r="T30" s="18">
        <f t="shared" ref="T30" si="13">SUM(T25:T29)</f>
        <v>0.123</v>
      </c>
      <c r="U30" s="18">
        <f t="shared" ref="U30" si="14">SUM(U25:U29)</f>
        <v>1.4999999999999999E-2</v>
      </c>
      <c r="V30" s="18">
        <f t="shared" ref="V30" si="15">SUM(V25:V29)</f>
        <v>6.38</v>
      </c>
    </row>
    <row r="31" spans="1:22" s="253" customFormat="1" ht="28.5" customHeight="1" x14ac:dyDescent="0.25">
      <c r="A31" s="263"/>
      <c r="B31" s="263"/>
      <c r="C31" s="263"/>
      <c r="D31" s="280" t="s">
        <v>17</v>
      </c>
      <c r="E31" s="18"/>
      <c r="F31" s="18"/>
      <c r="G31" s="18"/>
      <c r="H31" s="18"/>
      <c r="I31" s="8">
        <f>I30/27.5</f>
        <v>27.352363636363638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x14ac:dyDescent="0.25">
      <c r="E32">
        <f>E30+E23+E18+E10</f>
        <v>2698</v>
      </c>
      <c r="I32" s="174">
        <f>I31+I24+I19+I11</f>
        <v>101.36716755793226</v>
      </c>
    </row>
    <row r="39" spans="4:4" ht="23.25" x14ac:dyDescent="0.35">
      <c r="D39" s="74" t="s">
        <v>130</v>
      </c>
    </row>
    <row r="40" spans="4:4" ht="23.25" x14ac:dyDescent="0.35">
      <c r="D40" s="74"/>
    </row>
    <row r="41" spans="4:4" ht="23.25" x14ac:dyDescent="0.35">
      <c r="D41" s="74" t="s">
        <v>131</v>
      </c>
    </row>
  </sheetData>
  <mergeCells count="8">
    <mergeCell ref="J4:N4"/>
    <mergeCell ref="O4:V4"/>
    <mergeCell ref="A4:A5"/>
    <mergeCell ref="C4:C5"/>
    <mergeCell ref="D4:D5"/>
    <mergeCell ref="E4:E5"/>
    <mergeCell ref="B4:B5"/>
    <mergeCell ref="F4:H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2:V41"/>
  <sheetViews>
    <sheetView tabSelected="1" view="pageBreakPreview" topLeftCell="A10" zoomScale="60" zoomScaleNormal="80" workbookViewId="0">
      <selection activeCell="R28" sqref="R28"/>
    </sheetView>
  </sheetViews>
  <sheetFormatPr defaultRowHeight="18.75" x14ac:dyDescent="0.3"/>
  <cols>
    <col min="1" max="2" width="13.42578125" style="215" customWidth="1"/>
    <col min="3" max="3" width="13.42578125" style="216" customWidth="1"/>
    <col min="4" max="4" width="56.140625" style="41" customWidth="1"/>
    <col min="5" max="8" width="15.5703125" style="41" customWidth="1"/>
    <col min="9" max="9" width="12" style="216" customWidth="1"/>
    <col min="10" max="22" width="9.140625" style="41" customWidth="1"/>
    <col min="23" max="23" width="9.42578125" style="41" customWidth="1"/>
    <col min="24" max="16384" width="9.140625" style="41"/>
  </cols>
  <sheetData>
    <row r="2" spans="1:22" ht="33" x14ac:dyDescent="0.45">
      <c r="A2" s="209"/>
      <c r="B2" s="209"/>
      <c r="C2" s="210"/>
      <c r="D2" s="59" t="s">
        <v>128</v>
      </c>
      <c r="E2" s="60" t="s">
        <v>129</v>
      </c>
      <c r="F2" s="60">
        <v>10</v>
      </c>
      <c r="G2" s="61"/>
      <c r="H2" s="61"/>
      <c r="I2" s="217" t="s">
        <v>144</v>
      </c>
      <c r="J2" s="57"/>
      <c r="K2" s="63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4" spans="1:22" ht="42" customHeight="1" x14ac:dyDescent="0.25">
      <c r="A4" s="438" t="s">
        <v>0</v>
      </c>
      <c r="B4" s="440" t="s">
        <v>127</v>
      </c>
      <c r="C4" s="438" t="s">
        <v>34</v>
      </c>
      <c r="D4" s="414" t="s">
        <v>33</v>
      </c>
      <c r="E4" s="414" t="s">
        <v>22</v>
      </c>
      <c r="F4" s="416" t="s">
        <v>18</v>
      </c>
      <c r="G4" s="417"/>
      <c r="H4" s="418"/>
      <c r="I4" s="218" t="s">
        <v>19</v>
      </c>
      <c r="J4" s="410" t="s">
        <v>20</v>
      </c>
      <c r="K4" s="410"/>
      <c r="L4" s="411"/>
      <c r="M4" s="411"/>
      <c r="N4" s="411"/>
      <c r="O4" s="410" t="s">
        <v>21</v>
      </c>
      <c r="P4" s="410"/>
      <c r="Q4" s="410"/>
      <c r="R4" s="410"/>
      <c r="S4" s="410"/>
      <c r="T4" s="410"/>
      <c r="U4" s="410"/>
      <c r="V4" s="410"/>
    </row>
    <row r="5" spans="1:22" ht="42" customHeight="1" x14ac:dyDescent="0.25">
      <c r="A5" s="439"/>
      <c r="B5" s="441"/>
      <c r="C5" s="439"/>
      <c r="D5" s="429"/>
      <c r="E5" s="429"/>
      <c r="F5" s="141" t="s">
        <v>23</v>
      </c>
      <c r="G5" s="141" t="s">
        <v>24</v>
      </c>
      <c r="H5" s="141" t="s">
        <v>25</v>
      </c>
      <c r="I5" s="238" t="s">
        <v>26</v>
      </c>
      <c r="J5" s="247" t="s">
        <v>27</v>
      </c>
      <c r="K5" s="247" t="s">
        <v>68</v>
      </c>
      <c r="L5" s="247" t="s">
        <v>28</v>
      </c>
      <c r="M5" s="247" t="s">
        <v>69</v>
      </c>
      <c r="N5" s="247" t="s">
        <v>70</v>
      </c>
      <c r="O5" s="247" t="s">
        <v>29</v>
      </c>
      <c r="P5" s="247" t="s">
        <v>30</v>
      </c>
      <c r="Q5" s="247" t="s">
        <v>31</v>
      </c>
      <c r="R5" s="247" t="s">
        <v>32</v>
      </c>
      <c r="S5" s="247" t="s">
        <v>71</v>
      </c>
      <c r="T5" s="247" t="s">
        <v>72</v>
      </c>
      <c r="U5" s="247" t="s">
        <v>73</v>
      </c>
      <c r="V5" s="247" t="s">
        <v>74</v>
      </c>
    </row>
    <row r="6" spans="1:22" ht="28.5" customHeight="1" x14ac:dyDescent="0.3">
      <c r="A6" s="246" t="s">
        <v>2</v>
      </c>
      <c r="B6" s="104">
        <v>348</v>
      </c>
      <c r="C6" s="104" t="s">
        <v>15</v>
      </c>
      <c r="D6" s="73" t="s">
        <v>152</v>
      </c>
      <c r="E6" s="71">
        <v>121</v>
      </c>
      <c r="F6" s="72">
        <v>5.48</v>
      </c>
      <c r="G6" s="72">
        <v>12.56</v>
      </c>
      <c r="H6" s="72">
        <v>43.61</v>
      </c>
      <c r="I6" s="10">
        <v>318.89999999999998</v>
      </c>
      <c r="J6" s="10">
        <v>0.1</v>
      </c>
      <c r="K6" s="10">
        <v>7.0000000000000007E-2</v>
      </c>
      <c r="L6" s="10">
        <v>0.02</v>
      </c>
      <c r="M6" s="10">
        <v>40</v>
      </c>
      <c r="N6" s="10">
        <v>0.18</v>
      </c>
      <c r="O6" s="10">
        <v>19.57</v>
      </c>
      <c r="P6" s="10">
        <v>70.42</v>
      </c>
      <c r="Q6" s="10">
        <v>24.06</v>
      </c>
      <c r="R6" s="10">
        <v>1.35</v>
      </c>
      <c r="S6" s="10">
        <v>101.56</v>
      </c>
      <c r="T6" s="10">
        <v>1E-3</v>
      </c>
      <c r="U6" s="10">
        <v>2.0000000000000001E-4</v>
      </c>
      <c r="V6" s="10">
        <v>0.01</v>
      </c>
    </row>
    <row r="7" spans="1:22" ht="28.5" customHeight="1" x14ac:dyDescent="0.3">
      <c r="A7" s="246"/>
      <c r="B7" s="104">
        <v>60</v>
      </c>
      <c r="C7" s="105" t="s">
        <v>59</v>
      </c>
      <c r="D7" s="75" t="s">
        <v>148</v>
      </c>
      <c r="E7" s="71">
        <v>258</v>
      </c>
      <c r="F7" s="142">
        <v>9.07</v>
      </c>
      <c r="G7" s="142">
        <v>8.14</v>
      </c>
      <c r="H7" s="142">
        <v>43.76</v>
      </c>
      <c r="I7" s="151">
        <v>283.26</v>
      </c>
      <c r="J7" s="151">
        <v>0.2</v>
      </c>
      <c r="K7" s="151">
        <v>0.21</v>
      </c>
      <c r="L7" s="151">
        <v>3.47</v>
      </c>
      <c r="M7" s="151">
        <v>160</v>
      </c>
      <c r="N7" s="151">
        <v>0.14000000000000001</v>
      </c>
      <c r="O7" s="151">
        <v>165.53</v>
      </c>
      <c r="P7" s="151">
        <v>208.88</v>
      </c>
      <c r="Q7" s="151">
        <v>57.94</v>
      </c>
      <c r="R7" s="151">
        <v>1.49</v>
      </c>
      <c r="S7" s="151">
        <v>380.63</v>
      </c>
      <c r="T7" s="151">
        <v>1.2500000000000001E-2</v>
      </c>
      <c r="U7" s="151">
        <v>3.5500000000000002E-3</v>
      </c>
      <c r="V7" s="151">
        <v>0.11</v>
      </c>
    </row>
    <row r="8" spans="1:22" ht="28.5" customHeight="1" x14ac:dyDescent="0.3">
      <c r="A8" s="246"/>
      <c r="B8" s="104">
        <v>116</v>
      </c>
      <c r="C8" s="104" t="s">
        <v>37</v>
      </c>
      <c r="D8" s="75" t="s">
        <v>153</v>
      </c>
      <c r="E8" s="71">
        <v>200</v>
      </c>
      <c r="F8" s="72">
        <v>3.28</v>
      </c>
      <c r="G8" s="72">
        <v>2.56</v>
      </c>
      <c r="H8" s="72">
        <v>11.81</v>
      </c>
      <c r="I8" s="10">
        <v>83.43</v>
      </c>
      <c r="J8" s="10">
        <v>0.04</v>
      </c>
      <c r="K8" s="10">
        <v>0.14000000000000001</v>
      </c>
      <c r="L8" s="10">
        <v>0.52</v>
      </c>
      <c r="M8" s="10">
        <v>10</v>
      </c>
      <c r="N8" s="10">
        <v>0.05</v>
      </c>
      <c r="O8" s="10">
        <v>122.5</v>
      </c>
      <c r="P8" s="10">
        <v>163.78</v>
      </c>
      <c r="Q8" s="10">
        <v>67.64</v>
      </c>
      <c r="R8" s="10">
        <v>2.96</v>
      </c>
      <c r="S8" s="10">
        <v>121.18</v>
      </c>
      <c r="T8" s="10">
        <v>7.92E-3</v>
      </c>
      <c r="U8" s="10">
        <v>1.7600000000000001E-3</v>
      </c>
      <c r="V8" s="17">
        <v>0.02</v>
      </c>
    </row>
    <row r="9" spans="1:22" ht="28.5" customHeight="1" x14ac:dyDescent="0.3">
      <c r="A9" s="246"/>
      <c r="B9" s="187">
        <v>119</v>
      </c>
      <c r="C9" s="211" t="s">
        <v>10</v>
      </c>
      <c r="D9" s="87" t="s">
        <v>46</v>
      </c>
      <c r="E9" s="86">
        <v>20</v>
      </c>
      <c r="F9" s="91">
        <v>1.52</v>
      </c>
      <c r="G9" s="91">
        <v>0.16</v>
      </c>
      <c r="H9" s="91">
        <v>9.84</v>
      </c>
      <c r="I9" s="22">
        <v>47</v>
      </c>
      <c r="J9" s="19">
        <v>0.02</v>
      </c>
      <c r="K9" s="19">
        <v>0.01</v>
      </c>
      <c r="L9" s="19">
        <v>0</v>
      </c>
      <c r="M9" s="19">
        <v>0</v>
      </c>
      <c r="N9" s="19">
        <v>0</v>
      </c>
      <c r="O9" s="19">
        <v>4</v>
      </c>
      <c r="P9" s="19">
        <v>13</v>
      </c>
      <c r="Q9" s="19">
        <v>2.8</v>
      </c>
      <c r="R9" s="19">
        <v>0.22</v>
      </c>
      <c r="S9" s="19">
        <v>18.600000000000001</v>
      </c>
      <c r="T9" s="19">
        <v>1E-3</v>
      </c>
      <c r="U9" s="19">
        <v>1E-3</v>
      </c>
      <c r="V9" s="19">
        <v>2.9</v>
      </c>
    </row>
    <row r="10" spans="1:22" ht="28.5" customHeight="1" x14ac:dyDescent="0.3">
      <c r="A10" s="185"/>
      <c r="B10" s="185">
        <v>120</v>
      </c>
      <c r="C10" s="211" t="s">
        <v>11</v>
      </c>
      <c r="D10" s="87" t="s">
        <v>62</v>
      </c>
      <c r="E10" s="86">
        <v>20</v>
      </c>
      <c r="F10" s="91">
        <v>1.32</v>
      </c>
      <c r="G10" s="91">
        <v>0.24</v>
      </c>
      <c r="H10" s="91">
        <v>8.0399999999999991</v>
      </c>
      <c r="I10" s="22">
        <v>39.6</v>
      </c>
      <c r="J10" s="19">
        <v>0.03</v>
      </c>
      <c r="K10" s="19">
        <v>0.02</v>
      </c>
      <c r="L10" s="19">
        <v>0</v>
      </c>
      <c r="M10" s="19">
        <v>0</v>
      </c>
      <c r="N10" s="19">
        <v>0</v>
      </c>
      <c r="O10" s="19">
        <v>5.8</v>
      </c>
      <c r="P10" s="19">
        <v>30</v>
      </c>
      <c r="Q10" s="19">
        <v>9.4</v>
      </c>
      <c r="R10" s="19">
        <v>0.78</v>
      </c>
      <c r="S10" s="19">
        <v>47</v>
      </c>
      <c r="T10" s="19">
        <v>1E-3</v>
      </c>
      <c r="U10" s="19">
        <v>1E-3</v>
      </c>
      <c r="V10" s="19">
        <v>0</v>
      </c>
    </row>
    <row r="11" spans="1:22" ht="28.5" customHeight="1" x14ac:dyDescent="0.3">
      <c r="A11" s="185"/>
      <c r="B11" s="187"/>
      <c r="C11" s="186"/>
      <c r="D11" s="116" t="s">
        <v>16</v>
      </c>
      <c r="E11" s="117">
        <f>SUM(E6:E10)</f>
        <v>619</v>
      </c>
      <c r="F11" s="117">
        <f t="shared" ref="F11:J11" si="0">SUM(F6:F10)</f>
        <v>20.67</v>
      </c>
      <c r="G11" s="117">
        <f t="shared" si="0"/>
        <v>23.66</v>
      </c>
      <c r="H11" s="117">
        <f t="shared" si="0"/>
        <v>117.06</v>
      </c>
      <c r="I11" s="182">
        <f t="shared" si="0"/>
        <v>772.18999999999994</v>
      </c>
      <c r="J11" s="182">
        <f t="shared" si="0"/>
        <v>0.39</v>
      </c>
      <c r="K11" s="182">
        <f t="shared" ref="K11" si="1">SUM(K6:K10)</f>
        <v>0.45000000000000007</v>
      </c>
      <c r="L11" s="182">
        <f t="shared" ref="L11" si="2">SUM(L6:L10)</f>
        <v>4.01</v>
      </c>
      <c r="M11" s="182">
        <f t="shared" ref="M11" si="3">SUM(M6:M10)</f>
        <v>210</v>
      </c>
      <c r="N11" s="182">
        <f t="shared" ref="N11:O11" si="4">SUM(N6:N10)</f>
        <v>0.37</v>
      </c>
      <c r="O11" s="182">
        <f t="shared" si="4"/>
        <v>317.40000000000003</v>
      </c>
      <c r="P11" s="182">
        <f t="shared" ref="P11" si="5">SUM(P6:P10)</f>
        <v>486.08000000000004</v>
      </c>
      <c r="Q11" s="182">
        <f t="shared" ref="Q11" si="6">SUM(Q6:Q10)</f>
        <v>161.84</v>
      </c>
      <c r="R11" s="182">
        <f t="shared" ref="R11" si="7">SUM(R6:R10)</f>
        <v>6.8</v>
      </c>
      <c r="S11" s="182">
        <f t="shared" ref="S11:T11" si="8">SUM(S6:S10)</f>
        <v>668.97</v>
      </c>
      <c r="T11" s="182">
        <f t="shared" si="8"/>
        <v>2.3420000000000003E-2</v>
      </c>
      <c r="U11" s="182">
        <f t="shared" ref="U11" si="9">SUM(U6:U10)</f>
        <v>7.5100000000000002E-3</v>
      </c>
      <c r="V11" s="182">
        <f t="shared" ref="V11" si="10">SUM(V6:V10)</f>
        <v>3.04</v>
      </c>
    </row>
    <row r="12" spans="1:22" ht="28.5" customHeight="1" x14ac:dyDescent="0.3">
      <c r="A12" s="185"/>
      <c r="B12" s="185"/>
      <c r="C12" s="186"/>
      <c r="D12" s="116" t="s">
        <v>17</v>
      </c>
      <c r="E12" s="180"/>
      <c r="F12" s="91"/>
      <c r="G12" s="91"/>
      <c r="H12" s="91"/>
      <c r="I12" s="248">
        <f>I11/27.2</f>
        <v>28.389338235294115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28.5" customHeight="1" x14ac:dyDescent="0.3">
      <c r="A13" s="185" t="s">
        <v>3</v>
      </c>
      <c r="B13" s="185">
        <v>10</v>
      </c>
      <c r="C13" s="186" t="s">
        <v>4</v>
      </c>
      <c r="D13" s="88" t="s">
        <v>78</v>
      </c>
      <c r="E13" s="140">
        <v>100</v>
      </c>
      <c r="F13" s="91">
        <v>0.82</v>
      </c>
      <c r="G13" s="91">
        <v>9.25</v>
      </c>
      <c r="H13" s="91">
        <v>2.5099999999999998</v>
      </c>
      <c r="I13" s="222">
        <v>88.81</v>
      </c>
      <c r="J13" s="19">
        <v>0.03</v>
      </c>
      <c r="K13" s="19">
        <v>0.04</v>
      </c>
      <c r="L13" s="19">
        <v>13.17</v>
      </c>
      <c r="M13" s="19">
        <v>40</v>
      </c>
      <c r="N13" s="19">
        <v>0</v>
      </c>
      <c r="O13" s="19">
        <v>31.22</v>
      </c>
      <c r="P13" s="19">
        <v>42.09</v>
      </c>
      <c r="Q13" s="19">
        <v>15.59</v>
      </c>
      <c r="R13" s="19">
        <v>0.62</v>
      </c>
      <c r="S13" s="19">
        <v>190.39</v>
      </c>
      <c r="T13" s="19">
        <v>0</v>
      </c>
      <c r="U13" s="19">
        <v>0</v>
      </c>
      <c r="V13" s="19">
        <v>0</v>
      </c>
    </row>
    <row r="14" spans="1:22" ht="28.5" customHeight="1" x14ac:dyDescent="0.3">
      <c r="A14" s="185"/>
      <c r="B14" s="185">
        <v>40</v>
      </c>
      <c r="C14" s="188" t="s">
        <v>5</v>
      </c>
      <c r="D14" s="119" t="s">
        <v>63</v>
      </c>
      <c r="E14" s="69">
        <v>250</v>
      </c>
      <c r="F14" s="90">
        <v>6.18</v>
      </c>
      <c r="G14" s="90">
        <v>5.87</v>
      </c>
      <c r="H14" s="90">
        <v>16.489999999999998</v>
      </c>
      <c r="I14" s="187">
        <v>143.36000000000001</v>
      </c>
      <c r="J14" s="178">
        <v>0.05</v>
      </c>
      <c r="K14" s="178">
        <v>0.06</v>
      </c>
      <c r="L14" s="178">
        <v>4.22</v>
      </c>
      <c r="M14" s="178">
        <v>170</v>
      </c>
      <c r="N14" s="178">
        <v>0</v>
      </c>
      <c r="O14" s="178">
        <v>20.68</v>
      </c>
      <c r="P14" s="178">
        <v>76.25</v>
      </c>
      <c r="Q14" s="178">
        <v>23.17</v>
      </c>
      <c r="R14" s="178">
        <v>0.93</v>
      </c>
      <c r="S14" s="178">
        <v>194.32</v>
      </c>
      <c r="T14" s="178">
        <v>3.0000000000000001E-3</v>
      </c>
      <c r="U14" s="178">
        <v>3.0000000000000001E-3</v>
      </c>
      <c r="V14" s="178">
        <v>0.05</v>
      </c>
    </row>
    <row r="15" spans="1:22" ht="28.5" customHeight="1" x14ac:dyDescent="0.35">
      <c r="A15" s="185"/>
      <c r="B15" s="249">
        <v>194</v>
      </c>
      <c r="C15" s="250" t="s">
        <v>6</v>
      </c>
      <c r="D15" s="81" t="s">
        <v>155</v>
      </c>
      <c r="E15" s="76">
        <v>100</v>
      </c>
      <c r="F15" s="251">
        <v>18.54</v>
      </c>
      <c r="G15" s="251">
        <v>15.4</v>
      </c>
      <c r="H15" s="251">
        <v>11.88</v>
      </c>
      <c r="I15" s="50">
        <v>261.01</v>
      </c>
      <c r="J15" s="25">
        <v>0.09</v>
      </c>
      <c r="K15" s="25">
        <v>0.13</v>
      </c>
      <c r="L15" s="25">
        <v>1.2</v>
      </c>
      <c r="M15" s="25">
        <v>20</v>
      </c>
      <c r="N15" s="25">
        <v>0.04</v>
      </c>
      <c r="O15" s="25">
        <v>29.57</v>
      </c>
      <c r="P15" s="25">
        <v>156.26</v>
      </c>
      <c r="Q15" s="25">
        <v>20.56</v>
      </c>
      <c r="R15" s="25">
        <v>1.35</v>
      </c>
      <c r="S15" s="25">
        <v>219.62</v>
      </c>
      <c r="T15" s="25">
        <v>5.0000000000000001E-3</v>
      </c>
      <c r="U15" s="25">
        <v>1E-3</v>
      </c>
      <c r="V15" s="25">
        <v>0.11</v>
      </c>
    </row>
    <row r="16" spans="1:22" ht="28.5" customHeight="1" x14ac:dyDescent="0.3">
      <c r="A16" s="194"/>
      <c r="B16" s="104">
        <v>64</v>
      </c>
      <c r="C16" s="104" t="s">
        <v>40</v>
      </c>
      <c r="D16" s="75" t="s">
        <v>54</v>
      </c>
      <c r="E16" s="68">
        <v>180</v>
      </c>
      <c r="F16" s="89">
        <v>8.11</v>
      </c>
      <c r="G16" s="89">
        <v>4.72</v>
      </c>
      <c r="H16" s="89">
        <v>49.54</v>
      </c>
      <c r="I16" s="173">
        <v>272.97000000000003</v>
      </c>
      <c r="J16" s="17">
        <v>0.1</v>
      </c>
      <c r="K16" s="17">
        <v>0.03</v>
      </c>
      <c r="L16" s="17">
        <v>0</v>
      </c>
      <c r="M16" s="17">
        <v>20</v>
      </c>
      <c r="N16" s="17">
        <v>0.08</v>
      </c>
      <c r="O16" s="17">
        <v>15.86</v>
      </c>
      <c r="P16" s="17">
        <v>60.92</v>
      </c>
      <c r="Q16" s="17">
        <v>10.95</v>
      </c>
      <c r="R16" s="17">
        <v>1.1100000000000001</v>
      </c>
      <c r="S16" s="17">
        <v>86.99</v>
      </c>
      <c r="T16" s="17">
        <v>1.0499999999999999E-3</v>
      </c>
      <c r="U16" s="17">
        <v>5.0000000000000001E-4</v>
      </c>
      <c r="V16" s="17">
        <v>0.02</v>
      </c>
    </row>
    <row r="17" spans="1:22" ht="28.5" customHeight="1" x14ac:dyDescent="0.3">
      <c r="A17" s="194"/>
      <c r="B17" s="185">
        <v>102</v>
      </c>
      <c r="C17" s="186" t="s">
        <v>14</v>
      </c>
      <c r="D17" s="88" t="s">
        <v>57</v>
      </c>
      <c r="E17" s="69">
        <v>200</v>
      </c>
      <c r="F17" s="91">
        <v>0.83</v>
      </c>
      <c r="G17" s="91">
        <v>0.04</v>
      </c>
      <c r="H17" s="91">
        <v>15.16</v>
      </c>
      <c r="I17" s="220">
        <v>64.22</v>
      </c>
      <c r="J17" s="19">
        <v>0.01</v>
      </c>
      <c r="K17" s="19">
        <v>0.03</v>
      </c>
      <c r="L17" s="19">
        <v>0.27</v>
      </c>
      <c r="M17" s="19">
        <v>60</v>
      </c>
      <c r="N17" s="19">
        <v>0</v>
      </c>
      <c r="O17" s="19">
        <v>24.15</v>
      </c>
      <c r="P17" s="19">
        <v>21.59</v>
      </c>
      <c r="Q17" s="19">
        <v>15.53</v>
      </c>
      <c r="R17" s="19">
        <v>0.49</v>
      </c>
      <c r="S17" s="19">
        <v>242.47</v>
      </c>
      <c r="T17" s="19">
        <v>1E-3</v>
      </c>
      <c r="U17" s="19">
        <v>0</v>
      </c>
      <c r="V17" s="19">
        <v>0.01</v>
      </c>
    </row>
    <row r="18" spans="1:22" ht="28.5" customHeight="1" x14ac:dyDescent="0.3">
      <c r="A18" s="194"/>
      <c r="B18" s="187">
        <v>119</v>
      </c>
      <c r="C18" s="186" t="s">
        <v>10</v>
      </c>
      <c r="D18" s="87" t="s">
        <v>46</v>
      </c>
      <c r="E18" s="86">
        <v>20</v>
      </c>
      <c r="F18" s="91">
        <v>1.52</v>
      </c>
      <c r="G18" s="91">
        <v>0.16</v>
      </c>
      <c r="H18" s="91">
        <v>9.84</v>
      </c>
      <c r="I18" s="220">
        <v>47</v>
      </c>
      <c r="J18" s="19">
        <v>0.02</v>
      </c>
      <c r="K18" s="19">
        <v>0.01</v>
      </c>
      <c r="L18" s="19">
        <v>0</v>
      </c>
      <c r="M18" s="19">
        <v>0</v>
      </c>
      <c r="N18" s="19">
        <v>0</v>
      </c>
      <c r="O18" s="19">
        <v>4</v>
      </c>
      <c r="P18" s="19">
        <v>13</v>
      </c>
      <c r="Q18" s="19">
        <v>2.8</v>
      </c>
      <c r="R18" s="19">
        <v>0.22</v>
      </c>
      <c r="S18" s="19">
        <v>18.600000000000001</v>
      </c>
      <c r="T18" s="19">
        <v>1E-3</v>
      </c>
      <c r="U18" s="19">
        <v>1E-3</v>
      </c>
      <c r="V18" s="19">
        <v>2.9</v>
      </c>
    </row>
    <row r="19" spans="1:22" ht="28.5" customHeight="1" x14ac:dyDescent="0.3">
      <c r="A19" s="194"/>
      <c r="B19" s="185">
        <v>120</v>
      </c>
      <c r="C19" s="186" t="s">
        <v>11</v>
      </c>
      <c r="D19" s="87" t="s">
        <v>38</v>
      </c>
      <c r="E19" s="86">
        <v>20</v>
      </c>
      <c r="F19" s="91">
        <v>1.32</v>
      </c>
      <c r="G19" s="91">
        <v>0.24</v>
      </c>
      <c r="H19" s="91">
        <v>8.0399999999999991</v>
      </c>
      <c r="I19" s="220">
        <v>39.6</v>
      </c>
      <c r="J19" s="19">
        <v>0.03</v>
      </c>
      <c r="K19" s="19">
        <v>0.02</v>
      </c>
      <c r="L19" s="19">
        <v>0</v>
      </c>
      <c r="M19" s="19">
        <v>0</v>
      </c>
      <c r="N19" s="19">
        <v>0</v>
      </c>
      <c r="O19" s="19">
        <v>5.8</v>
      </c>
      <c r="P19" s="19">
        <v>30</v>
      </c>
      <c r="Q19" s="19">
        <v>9.4</v>
      </c>
      <c r="R19" s="19">
        <v>0.78</v>
      </c>
      <c r="S19" s="19">
        <v>47</v>
      </c>
      <c r="T19" s="19">
        <v>1E-3</v>
      </c>
      <c r="U19" s="19">
        <v>1E-3</v>
      </c>
      <c r="V19" s="19">
        <v>0</v>
      </c>
    </row>
    <row r="20" spans="1:22" ht="28.5" customHeight="1" x14ac:dyDescent="0.3">
      <c r="A20" s="194"/>
      <c r="B20" s="185"/>
      <c r="C20" s="186"/>
      <c r="D20" s="116" t="s">
        <v>16</v>
      </c>
      <c r="E20" s="117">
        <f>SUM(E13:E19)</f>
        <v>870</v>
      </c>
      <c r="F20" s="91">
        <f>F13+F14+F16+F17+F18+F19</f>
        <v>18.78</v>
      </c>
      <c r="G20" s="91">
        <f t="shared" ref="G20:H20" si="11">G13+G14+G16+G17+G18+G19</f>
        <v>20.279999999999998</v>
      </c>
      <c r="H20" s="91">
        <f t="shared" si="11"/>
        <v>101.57999999999998</v>
      </c>
      <c r="I20" s="223">
        <f>SUM(I13:I19)</f>
        <v>916.97000000000014</v>
      </c>
      <c r="J20" s="19">
        <f t="shared" ref="J20:V20" si="12">J13+J14+J16+J17+J18+J19</f>
        <v>0.24</v>
      </c>
      <c r="K20" s="19">
        <f t="shared" si="12"/>
        <v>0.19</v>
      </c>
      <c r="L20" s="19">
        <f t="shared" si="12"/>
        <v>17.66</v>
      </c>
      <c r="M20" s="19">
        <f t="shared" si="12"/>
        <v>290</v>
      </c>
      <c r="N20" s="19">
        <f t="shared" si="12"/>
        <v>0.08</v>
      </c>
      <c r="O20" s="19">
        <f t="shared" si="12"/>
        <v>101.71</v>
      </c>
      <c r="P20" s="19">
        <f t="shared" si="12"/>
        <v>243.85</v>
      </c>
      <c r="Q20" s="19">
        <f t="shared" si="12"/>
        <v>77.440000000000012</v>
      </c>
      <c r="R20" s="19">
        <f t="shared" si="12"/>
        <v>4.1500000000000004</v>
      </c>
      <c r="S20" s="19">
        <f t="shared" si="12"/>
        <v>779.77</v>
      </c>
      <c r="T20" s="19">
        <f t="shared" si="12"/>
        <v>7.0499999999999998E-3</v>
      </c>
      <c r="U20" s="19">
        <f t="shared" si="12"/>
        <v>5.5000000000000005E-3</v>
      </c>
      <c r="V20" s="19">
        <f t="shared" si="12"/>
        <v>2.98</v>
      </c>
    </row>
    <row r="21" spans="1:22" ht="28.5" customHeight="1" x14ac:dyDescent="0.3">
      <c r="A21" s="194"/>
      <c r="B21" s="194"/>
      <c r="C21" s="212"/>
      <c r="D21" s="116" t="s">
        <v>17</v>
      </c>
      <c r="E21" s="86"/>
      <c r="F21" s="86"/>
      <c r="G21" s="86"/>
      <c r="H21" s="86"/>
      <c r="I21" s="224">
        <f>I20/27.2</f>
        <v>33.712132352941182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</row>
    <row r="22" spans="1:22" ht="28.5" customHeight="1" x14ac:dyDescent="0.3">
      <c r="A22" s="185" t="s">
        <v>106</v>
      </c>
      <c r="B22" s="185"/>
      <c r="C22" s="185" t="s">
        <v>107</v>
      </c>
      <c r="D22" s="118" t="s">
        <v>120</v>
      </c>
      <c r="E22" s="86">
        <v>50</v>
      </c>
      <c r="F22" s="91">
        <v>2.72</v>
      </c>
      <c r="G22" s="91">
        <v>1.93</v>
      </c>
      <c r="H22" s="91">
        <v>30.83</v>
      </c>
      <c r="I22" s="220">
        <v>237.19</v>
      </c>
      <c r="J22" s="19">
        <v>0.03</v>
      </c>
      <c r="K22" s="19">
        <v>0</v>
      </c>
      <c r="L22" s="19">
        <v>0.03</v>
      </c>
      <c r="M22" s="19">
        <v>7.04</v>
      </c>
      <c r="N22" s="19">
        <v>0</v>
      </c>
      <c r="O22" s="19">
        <v>9.74</v>
      </c>
      <c r="P22" s="19">
        <v>22</v>
      </c>
      <c r="Q22" s="19">
        <v>2.81</v>
      </c>
      <c r="R22" s="19">
        <v>0.43</v>
      </c>
      <c r="S22" s="19">
        <v>0</v>
      </c>
      <c r="T22" s="19">
        <v>0</v>
      </c>
      <c r="U22" s="19">
        <v>0</v>
      </c>
      <c r="V22" s="19">
        <v>0</v>
      </c>
    </row>
    <row r="23" spans="1:22" ht="28.5" customHeight="1" x14ac:dyDescent="0.3">
      <c r="A23" s="185"/>
      <c r="B23" s="104">
        <v>114</v>
      </c>
      <c r="C23" s="104" t="s">
        <v>37</v>
      </c>
      <c r="D23" s="75" t="s">
        <v>138</v>
      </c>
      <c r="E23" s="68">
        <v>200</v>
      </c>
      <c r="F23" s="72">
        <v>0</v>
      </c>
      <c r="G23" s="72">
        <v>0</v>
      </c>
      <c r="H23" s="72">
        <v>7.27</v>
      </c>
      <c r="I23" s="219">
        <v>28.73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0.26</v>
      </c>
      <c r="P23" s="103">
        <v>0.03</v>
      </c>
      <c r="Q23" s="103">
        <v>0.03</v>
      </c>
      <c r="R23" s="103">
        <v>0.02</v>
      </c>
      <c r="S23" s="103">
        <v>0.28999999999999998</v>
      </c>
      <c r="T23" s="103">
        <v>0</v>
      </c>
      <c r="U23" s="103">
        <v>0</v>
      </c>
      <c r="V23" s="103">
        <v>0</v>
      </c>
    </row>
    <row r="24" spans="1:22" ht="28.5" customHeight="1" x14ac:dyDescent="0.3">
      <c r="A24" s="194"/>
      <c r="B24" s="185">
        <v>21</v>
      </c>
      <c r="C24" s="185" t="s">
        <v>15</v>
      </c>
      <c r="D24" s="119" t="s">
        <v>108</v>
      </c>
      <c r="E24" s="69">
        <v>200</v>
      </c>
      <c r="F24" s="91">
        <v>2.02</v>
      </c>
      <c r="G24" s="91">
        <v>0.83</v>
      </c>
      <c r="H24" s="91">
        <v>34.869999999999997</v>
      </c>
      <c r="I24" s="222">
        <v>114.62</v>
      </c>
      <c r="J24" s="19">
        <v>0</v>
      </c>
      <c r="K24" s="19">
        <v>0</v>
      </c>
      <c r="L24" s="19">
        <v>20.51</v>
      </c>
      <c r="M24" s="19">
        <v>0</v>
      </c>
      <c r="N24" s="19">
        <v>0</v>
      </c>
      <c r="O24" s="19">
        <v>53.8</v>
      </c>
      <c r="P24" s="19">
        <v>0</v>
      </c>
      <c r="Q24" s="19">
        <v>28.28</v>
      </c>
      <c r="R24" s="19">
        <v>2.2799999999999998</v>
      </c>
      <c r="S24" s="19">
        <v>0</v>
      </c>
      <c r="T24" s="19">
        <v>0</v>
      </c>
      <c r="U24" s="19">
        <v>0</v>
      </c>
      <c r="V24" s="19">
        <v>0</v>
      </c>
    </row>
    <row r="25" spans="1:22" ht="28.5" customHeight="1" x14ac:dyDescent="0.3">
      <c r="A25" s="194"/>
      <c r="B25" s="185"/>
      <c r="C25" s="185"/>
      <c r="D25" s="120" t="s">
        <v>16</v>
      </c>
      <c r="E25" s="117">
        <v>450</v>
      </c>
      <c r="F25" s="91">
        <v>4.74</v>
      </c>
      <c r="G25" s="91">
        <v>2.76</v>
      </c>
      <c r="H25" s="91">
        <v>65.699999999999989</v>
      </c>
      <c r="I25" s="223">
        <v>396.61</v>
      </c>
      <c r="J25" s="19">
        <v>0.03</v>
      </c>
      <c r="K25" s="19">
        <v>0</v>
      </c>
      <c r="L25" s="19">
        <v>20.540000000000003</v>
      </c>
      <c r="M25" s="19">
        <v>7.04</v>
      </c>
      <c r="N25" s="19">
        <v>0</v>
      </c>
      <c r="O25" s="19">
        <v>63.54</v>
      </c>
      <c r="P25" s="19">
        <v>22</v>
      </c>
      <c r="Q25" s="19">
        <v>31.09</v>
      </c>
      <c r="R25" s="19">
        <v>2.71</v>
      </c>
      <c r="S25" s="19">
        <v>0</v>
      </c>
      <c r="T25" s="19">
        <v>0</v>
      </c>
      <c r="U25" s="19">
        <v>0</v>
      </c>
      <c r="V25" s="19">
        <v>0</v>
      </c>
    </row>
    <row r="26" spans="1:22" ht="28.5" customHeight="1" x14ac:dyDescent="0.3">
      <c r="A26" s="194"/>
      <c r="B26" s="194"/>
      <c r="C26" s="194"/>
      <c r="D26" s="120" t="s">
        <v>17</v>
      </c>
      <c r="E26" s="180"/>
      <c r="F26" s="86"/>
      <c r="G26" s="86"/>
      <c r="H26" s="86"/>
      <c r="I26" s="225">
        <v>16.877021276595745</v>
      </c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</row>
    <row r="27" spans="1:22" ht="28.5" customHeight="1" x14ac:dyDescent="0.3">
      <c r="A27" s="185" t="s">
        <v>109</v>
      </c>
      <c r="B27" s="105">
        <v>86</v>
      </c>
      <c r="C27" s="105" t="s">
        <v>50</v>
      </c>
      <c r="D27" s="66" t="s">
        <v>147</v>
      </c>
      <c r="E27" s="68">
        <v>280</v>
      </c>
      <c r="F27" s="89">
        <v>19.64</v>
      </c>
      <c r="G27" s="89">
        <v>19.14</v>
      </c>
      <c r="H27" s="89">
        <v>28.69</v>
      </c>
      <c r="I27" s="173">
        <v>365.57</v>
      </c>
      <c r="J27" s="17">
        <v>0.2</v>
      </c>
      <c r="K27" s="17">
        <v>0.22</v>
      </c>
      <c r="L27" s="17">
        <v>16.22</v>
      </c>
      <c r="M27" s="17">
        <v>20</v>
      </c>
      <c r="N27" s="17">
        <v>0</v>
      </c>
      <c r="O27" s="17">
        <v>36.82</v>
      </c>
      <c r="P27" s="17">
        <v>253.11</v>
      </c>
      <c r="Q27" s="17">
        <v>59.13</v>
      </c>
      <c r="R27" s="17">
        <v>3.91</v>
      </c>
      <c r="S27" s="17">
        <v>1148.74</v>
      </c>
      <c r="T27" s="17">
        <v>1.4579999999999999E-2</v>
      </c>
      <c r="U27" s="17">
        <v>9.7999999999999997E-4</v>
      </c>
      <c r="V27" s="17">
        <v>0.1</v>
      </c>
    </row>
    <row r="28" spans="1:22" ht="28.5" customHeight="1" x14ac:dyDescent="0.3">
      <c r="A28" s="185"/>
      <c r="B28" s="185"/>
      <c r="C28" s="185" t="s">
        <v>110</v>
      </c>
      <c r="D28" s="88" t="s">
        <v>111</v>
      </c>
      <c r="E28" s="69">
        <v>200</v>
      </c>
      <c r="F28" s="90">
        <v>5.6</v>
      </c>
      <c r="G28" s="90">
        <v>5</v>
      </c>
      <c r="H28" s="90">
        <v>22</v>
      </c>
      <c r="I28" s="187">
        <v>156</v>
      </c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9"/>
    </row>
    <row r="29" spans="1:22" ht="28.5" customHeight="1" x14ac:dyDescent="0.3">
      <c r="A29" s="185"/>
      <c r="B29" s="187">
        <v>119</v>
      </c>
      <c r="C29" s="186" t="s">
        <v>10</v>
      </c>
      <c r="D29" s="87" t="s">
        <v>46</v>
      </c>
      <c r="E29" s="86">
        <v>20</v>
      </c>
      <c r="F29" s="91">
        <v>1.52</v>
      </c>
      <c r="G29" s="91">
        <v>0.16</v>
      </c>
      <c r="H29" s="91">
        <v>9.84</v>
      </c>
      <c r="I29" s="220">
        <v>47</v>
      </c>
      <c r="J29" s="19">
        <v>0.02</v>
      </c>
      <c r="K29" s="19">
        <v>0.01</v>
      </c>
      <c r="L29" s="19">
        <v>0</v>
      </c>
      <c r="M29" s="19">
        <v>0</v>
      </c>
      <c r="N29" s="19">
        <v>0</v>
      </c>
      <c r="O29" s="19">
        <v>4</v>
      </c>
      <c r="P29" s="19">
        <v>13</v>
      </c>
      <c r="Q29" s="19">
        <v>2.8</v>
      </c>
      <c r="R29" s="19">
        <v>0.22</v>
      </c>
      <c r="S29" s="19">
        <v>18.600000000000001</v>
      </c>
      <c r="T29" s="19">
        <v>1E-3</v>
      </c>
      <c r="U29" s="19">
        <v>1E-3</v>
      </c>
      <c r="V29" s="19">
        <v>2.9</v>
      </c>
    </row>
    <row r="30" spans="1:22" ht="28.5" customHeight="1" x14ac:dyDescent="0.3">
      <c r="A30" s="194"/>
      <c r="B30" s="185">
        <v>518</v>
      </c>
      <c r="C30" s="185" t="s">
        <v>14</v>
      </c>
      <c r="D30" s="118" t="s">
        <v>116</v>
      </c>
      <c r="E30" s="86">
        <v>200</v>
      </c>
      <c r="F30" s="91">
        <v>0.51</v>
      </c>
      <c r="G30" s="91">
        <v>0</v>
      </c>
      <c r="H30" s="91">
        <v>33</v>
      </c>
      <c r="I30" s="220">
        <v>125</v>
      </c>
      <c r="J30" s="19">
        <v>0.04</v>
      </c>
      <c r="K30" s="19">
        <v>0</v>
      </c>
      <c r="L30" s="19">
        <v>4</v>
      </c>
      <c r="M30" s="19">
        <v>0</v>
      </c>
      <c r="N30" s="19">
        <v>0</v>
      </c>
      <c r="O30" s="19">
        <v>10.4</v>
      </c>
      <c r="P30" s="19">
        <v>30</v>
      </c>
      <c r="Q30" s="19">
        <v>24</v>
      </c>
      <c r="R30" s="19">
        <v>0.2</v>
      </c>
      <c r="S30" s="19">
        <v>0</v>
      </c>
      <c r="T30" s="19">
        <v>0</v>
      </c>
      <c r="U30" s="19">
        <v>0</v>
      </c>
      <c r="V30" s="19">
        <v>0</v>
      </c>
    </row>
    <row r="31" spans="1:22" ht="28.5" customHeight="1" x14ac:dyDescent="0.3">
      <c r="A31" s="194"/>
      <c r="B31" s="185"/>
      <c r="C31" s="185"/>
      <c r="D31" s="120" t="s">
        <v>16</v>
      </c>
      <c r="E31" s="117">
        <f>SUM(E27:E30)</f>
        <v>700</v>
      </c>
      <c r="F31" s="117">
        <f t="shared" ref="F31:V31" si="13">SUM(F27:F30)</f>
        <v>27.270000000000003</v>
      </c>
      <c r="G31" s="117">
        <f t="shared" si="13"/>
        <v>24.3</v>
      </c>
      <c r="H31" s="117">
        <f t="shared" si="13"/>
        <v>93.53</v>
      </c>
      <c r="I31" s="221">
        <f t="shared" si="13"/>
        <v>693.56999999999994</v>
      </c>
      <c r="J31" s="182">
        <f t="shared" si="13"/>
        <v>0.26</v>
      </c>
      <c r="K31" s="182">
        <f t="shared" si="13"/>
        <v>0.23</v>
      </c>
      <c r="L31" s="182">
        <f t="shared" si="13"/>
        <v>20.22</v>
      </c>
      <c r="M31" s="182">
        <f t="shared" si="13"/>
        <v>20</v>
      </c>
      <c r="N31" s="182">
        <f t="shared" si="13"/>
        <v>0</v>
      </c>
      <c r="O31" s="182">
        <f t="shared" si="13"/>
        <v>51.22</v>
      </c>
      <c r="P31" s="182">
        <f t="shared" si="13"/>
        <v>296.11</v>
      </c>
      <c r="Q31" s="182">
        <f t="shared" si="13"/>
        <v>85.93</v>
      </c>
      <c r="R31" s="182">
        <f t="shared" si="13"/>
        <v>4.33</v>
      </c>
      <c r="S31" s="182">
        <f t="shared" si="13"/>
        <v>1167.3399999999999</v>
      </c>
      <c r="T31" s="182">
        <f t="shared" si="13"/>
        <v>1.558E-2</v>
      </c>
      <c r="U31" s="182">
        <f t="shared" si="13"/>
        <v>1.98E-3</v>
      </c>
      <c r="V31" s="182">
        <f t="shared" si="13"/>
        <v>3</v>
      </c>
    </row>
    <row r="32" spans="1:22" ht="28.5" customHeight="1" x14ac:dyDescent="0.3">
      <c r="A32" s="194"/>
      <c r="B32" s="194"/>
      <c r="C32" s="194"/>
      <c r="D32" s="120" t="s">
        <v>17</v>
      </c>
      <c r="E32" s="180">
        <v>0</v>
      </c>
      <c r="F32" s="86"/>
      <c r="G32" s="86"/>
      <c r="H32" s="86"/>
      <c r="I32" s="225">
        <v>29.117446808510639</v>
      </c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</row>
    <row r="33" spans="1:22" ht="22.5" x14ac:dyDescent="0.3">
      <c r="A33" s="213"/>
      <c r="B33" s="213"/>
      <c r="C33" s="214"/>
      <c r="D33" s="125"/>
      <c r="E33" s="125">
        <f>E31+E25+E20+E11</f>
        <v>2639</v>
      </c>
      <c r="F33" s="125"/>
      <c r="G33" s="125"/>
      <c r="H33" s="125"/>
      <c r="I33" s="226">
        <f>I32+I26+I21+I12</f>
        <v>108.09593867334168</v>
      </c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</row>
    <row r="34" spans="1:22" ht="23.25" x14ac:dyDescent="0.35">
      <c r="D34" s="84"/>
      <c r="E34" s="84"/>
      <c r="F34" s="84"/>
      <c r="G34" s="84"/>
      <c r="H34" s="84"/>
    </row>
    <row r="35" spans="1:22" ht="23.25" x14ac:dyDescent="0.35">
      <c r="D35" s="84"/>
      <c r="E35" s="84"/>
      <c r="F35" s="84"/>
      <c r="G35" s="84"/>
      <c r="H35" s="84"/>
    </row>
    <row r="36" spans="1:22" ht="23.25" x14ac:dyDescent="0.35">
      <c r="D36" s="84"/>
      <c r="E36" s="84"/>
      <c r="F36" s="84"/>
      <c r="G36" s="84"/>
      <c r="H36" s="84"/>
    </row>
    <row r="37" spans="1:22" ht="23.25" x14ac:dyDescent="0.35">
      <c r="D37" s="84"/>
      <c r="E37" s="84"/>
      <c r="F37" s="84"/>
      <c r="G37" s="84"/>
      <c r="H37" s="84"/>
    </row>
    <row r="38" spans="1:22" ht="23.25" x14ac:dyDescent="0.35">
      <c r="D38" s="84"/>
      <c r="E38" s="84"/>
      <c r="F38" s="84"/>
      <c r="G38" s="84"/>
      <c r="H38" s="84"/>
    </row>
    <row r="39" spans="1:22" ht="23.25" x14ac:dyDescent="0.35">
      <c r="D39" s="74" t="s">
        <v>130</v>
      </c>
      <c r="E39" s="84"/>
      <c r="F39" s="84"/>
      <c r="G39" s="84"/>
      <c r="H39" s="84"/>
    </row>
    <row r="40" spans="1:22" ht="23.25" x14ac:dyDescent="0.35">
      <c r="D40" s="74"/>
      <c r="E40" s="84"/>
      <c r="F40" s="84"/>
      <c r="G40" s="84"/>
      <c r="H40" s="84"/>
    </row>
    <row r="41" spans="1:22" ht="23.25" x14ac:dyDescent="0.35">
      <c r="D41" s="74" t="s">
        <v>131</v>
      </c>
      <c r="E41" s="84"/>
      <c r="F41" s="84"/>
      <c r="G41" s="84"/>
      <c r="H41" s="84"/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38"/>
  <sheetViews>
    <sheetView view="pageBreakPreview" zoomScale="80" zoomScaleNormal="70" zoomScaleSheetLayoutView="80" workbookViewId="0">
      <selection activeCell="Q30" sqref="Q30"/>
    </sheetView>
  </sheetViews>
  <sheetFormatPr defaultRowHeight="18" x14ac:dyDescent="0.25"/>
  <cols>
    <col min="1" max="3" width="13.42578125" style="124" customWidth="1"/>
    <col min="4" max="4" width="55.5703125" style="111" customWidth="1"/>
    <col min="5" max="22" width="8.28515625" style="111" customWidth="1"/>
    <col min="23" max="16384" width="9.140625" style="111"/>
  </cols>
  <sheetData>
    <row r="2" spans="1:22" ht="33" x14ac:dyDescent="0.45">
      <c r="A2" s="107"/>
      <c r="B2" s="107"/>
      <c r="C2" s="108"/>
      <c r="D2" s="99" t="s">
        <v>128</v>
      </c>
      <c r="E2" s="100" t="s">
        <v>129</v>
      </c>
      <c r="F2" s="100">
        <v>2</v>
      </c>
      <c r="G2" s="109"/>
      <c r="H2" s="109"/>
      <c r="I2" s="61" t="s">
        <v>144</v>
      </c>
      <c r="J2" s="110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4" spans="1:22" s="112" customFormat="1" ht="26.25" customHeight="1" x14ac:dyDescent="0.2">
      <c r="A4" s="421" t="s">
        <v>0</v>
      </c>
      <c r="B4" s="423" t="s">
        <v>127</v>
      </c>
      <c r="C4" s="421" t="s">
        <v>34</v>
      </c>
      <c r="D4" s="423" t="s">
        <v>33</v>
      </c>
      <c r="E4" s="423" t="s">
        <v>22</v>
      </c>
      <c r="F4" s="425" t="s">
        <v>18</v>
      </c>
      <c r="G4" s="426"/>
      <c r="H4" s="427"/>
      <c r="I4" s="101" t="s">
        <v>19</v>
      </c>
      <c r="J4" s="419" t="s">
        <v>20</v>
      </c>
      <c r="K4" s="419"/>
      <c r="L4" s="420"/>
      <c r="M4" s="420"/>
      <c r="N4" s="420"/>
      <c r="O4" s="419" t="s">
        <v>21</v>
      </c>
      <c r="P4" s="419"/>
      <c r="Q4" s="419"/>
      <c r="R4" s="419"/>
      <c r="S4" s="419"/>
      <c r="T4" s="419"/>
      <c r="U4" s="419"/>
      <c r="V4" s="419"/>
    </row>
    <row r="5" spans="1:22" s="112" customFormat="1" ht="26.25" customHeight="1" x14ac:dyDescent="0.2">
      <c r="A5" s="422"/>
      <c r="B5" s="424"/>
      <c r="C5" s="422"/>
      <c r="D5" s="424"/>
      <c r="E5" s="424"/>
      <c r="F5" s="102" t="s">
        <v>23</v>
      </c>
      <c r="G5" s="102" t="s">
        <v>24</v>
      </c>
      <c r="H5" s="102" t="s">
        <v>25</v>
      </c>
      <c r="I5" s="101" t="s">
        <v>26</v>
      </c>
      <c r="J5" s="102" t="s">
        <v>27</v>
      </c>
      <c r="K5" s="102" t="s">
        <v>68</v>
      </c>
      <c r="L5" s="102" t="s">
        <v>28</v>
      </c>
      <c r="M5" s="102" t="s">
        <v>69</v>
      </c>
      <c r="N5" s="102" t="s">
        <v>70</v>
      </c>
      <c r="O5" s="102" t="s">
        <v>29</v>
      </c>
      <c r="P5" s="102" t="s">
        <v>30</v>
      </c>
      <c r="Q5" s="102" t="s">
        <v>31</v>
      </c>
      <c r="R5" s="102" t="s">
        <v>32</v>
      </c>
      <c r="S5" s="102" t="s">
        <v>71</v>
      </c>
      <c r="T5" s="102" t="s">
        <v>72</v>
      </c>
      <c r="U5" s="102" t="s">
        <v>73</v>
      </c>
      <c r="V5" s="102" t="s">
        <v>74</v>
      </c>
    </row>
    <row r="6" spans="1:22" s="184" customFormat="1" ht="21" customHeight="1" x14ac:dyDescent="0.25">
      <c r="A6" s="258" t="s">
        <v>2</v>
      </c>
      <c r="B6" s="282">
        <v>2</v>
      </c>
      <c r="C6" s="258" t="s">
        <v>15</v>
      </c>
      <c r="D6" s="283" t="s">
        <v>97</v>
      </c>
      <c r="E6" s="179">
        <v>15</v>
      </c>
      <c r="F6" s="19">
        <v>0.12</v>
      </c>
      <c r="G6" s="19">
        <v>10.88</v>
      </c>
      <c r="H6" s="19">
        <v>0.19</v>
      </c>
      <c r="I6" s="19">
        <v>99.15</v>
      </c>
      <c r="J6" s="19">
        <v>0</v>
      </c>
      <c r="K6" s="19">
        <v>0.02</v>
      </c>
      <c r="L6" s="19">
        <v>0</v>
      </c>
      <c r="M6" s="19">
        <v>70</v>
      </c>
      <c r="N6" s="19">
        <v>0.19</v>
      </c>
      <c r="O6" s="19">
        <v>3.6</v>
      </c>
      <c r="P6" s="19">
        <v>4.5</v>
      </c>
      <c r="Q6" s="19">
        <v>0</v>
      </c>
      <c r="R6" s="19">
        <v>0.03</v>
      </c>
      <c r="S6" s="19">
        <v>4.5</v>
      </c>
      <c r="T6" s="19">
        <v>0</v>
      </c>
      <c r="U6" s="19">
        <v>0</v>
      </c>
      <c r="V6" s="19">
        <v>0</v>
      </c>
    </row>
    <row r="7" spans="1:22" s="184" customFormat="1" ht="21" customHeight="1" x14ac:dyDescent="0.25">
      <c r="A7" s="258"/>
      <c r="B7" s="11">
        <v>196</v>
      </c>
      <c r="C7" s="284" t="s">
        <v>50</v>
      </c>
      <c r="D7" s="279" t="s">
        <v>76</v>
      </c>
      <c r="E7" s="11">
        <v>200</v>
      </c>
      <c r="F7" s="10">
        <v>33.369999999999997</v>
      </c>
      <c r="G7" s="10">
        <v>14.83</v>
      </c>
      <c r="H7" s="10">
        <v>40.19</v>
      </c>
      <c r="I7" s="10">
        <v>431</v>
      </c>
      <c r="J7" s="10">
        <v>0.08</v>
      </c>
      <c r="K7" s="10">
        <v>0.4</v>
      </c>
      <c r="L7" s="10">
        <v>0.36</v>
      </c>
      <c r="M7" s="10">
        <v>70</v>
      </c>
      <c r="N7" s="10">
        <v>0.35</v>
      </c>
      <c r="O7" s="10">
        <v>266.63</v>
      </c>
      <c r="P7" s="10">
        <v>356.3</v>
      </c>
      <c r="Q7" s="10">
        <v>49.94</v>
      </c>
      <c r="R7" s="10">
        <v>1.64</v>
      </c>
      <c r="S7" s="10">
        <v>209.27</v>
      </c>
      <c r="T7" s="10">
        <v>1.2E-2</v>
      </c>
      <c r="U7" s="10">
        <v>0.04</v>
      </c>
      <c r="V7" s="10">
        <v>0.05</v>
      </c>
    </row>
    <row r="8" spans="1:22" s="184" customFormat="1" ht="21" customHeight="1" x14ac:dyDescent="0.25">
      <c r="A8" s="285"/>
      <c r="B8" s="11">
        <v>253</v>
      </c>
      <c r="C8" s="11" t="s">
        <v>51</v>
      </c>
      <c r="D8" s="284" t="s">
        <v>66</v>
      </c>
      <c r="E8" s="11">
        <v>180</v>
      </c>
      <c r="F8" s="10">
        <v>5.16</v>
      </c>
      <c r="G8" s="10">
        <v>5.08</v>
      </c>
      <c r="H8" s="10">
        <v>22.52</v>
      </c>
      <c r="I8" s="10">
        <v>155.44</v>
      </c>
      <c r="J8" s="10">
        <v>0.13</v>
      </c>
      <c r="K8" s="10">
        <v>7.0000000000000007E-2</v>
      </c>
      <c r="L8" s="10">
        <v>0</v>
      </c>
      <c r="M8" s="10">
        <v>20</v>
      </c>
      <c r="N8" s="10">
        <v>0.08</v>
      </c>
      <c r="O8" s="10">
        <v>10.42</v>
      </c>
      <c r="P8" s="10">
        <v>113.88</v>
      </c>
      <c r="Q8" s="10">
        <v>75.260000000000005</v>
      </c>
      <c r="R8" s="10">
        <v>2.54</v>
      </c>
      <c r="S8" s="10">
        <v>137.78</v>
      </c>
      <c r="T8" s="10">
        <v>1.2700000000000001E-3</v>
      </c>
      <c r="U8" s="10">
        <v>2.2000000000000001E-3</v>
      </c>
      <c r="V8" s="10">
        <v>0.01</v>
      </c>
    </row>
    <row r="9" spans="1:22" s="184" customFormat="1" ht="27.75" customHeight="1" x14ac:dyDescent="0.25">
      <c r="A9" s="258"/>
      <c r="B9" s="258">
        <v>104</v>
      </c>
      <c r="C9" s="258" t="s">
        <v>14</v>
      </c>
      <c r="D9" s="286" t="s">
        <v>137</v>
      </c>
      <c r="E9" s="258">
        <v>200</v>
      </c>
      <c r="F9" s="19">
        <v>0</v>
      </c>
      <c r="G9" s="19">
        <v>0</v>
      </c>
      <c r="H9" s="19">
        <v>14.16</v>
      </c>
      <c r="I9" s="19">
        <v>55.48</v>
      </c>
      <c r="J9" s="19">
        <v>0.09</v>
      </c>
      <c r="K9" s="19">
        <v>0.1</v>
      </c>
      <c r="L9" s="19">
        <v>2.94</v>
      </c>
      <c r="M9" s="19">
        <v>80</v>
      </c>
      <c r="N9" s="19">
        <v>0.96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</row>
    <row r="10" spans="1:22" s="184" customFormat="1" ht="21" customHeight="1" x14ac:dyDescent="0.25">
      <c r="A10" s="258"/>
      <c r="B10" s="287">
        <v>119</v>
      </c>
      <c r="C10" s="258" t="s">
        <v>10</v>
      </c>
      <c r="D10" s="283" t="s">
        <v>46</v>
      </c>
      <c r="E10" s="179">
        <v>30</v>
      </c>
      <c r="F10" s="19">
        <v>2.2799999999999998</v>
      </c>
      <c r="G10" s="19">
        <v>0.24</v>
      </c>
      <c r="H10" s="19">
        <v>14.76</v>
      </c>
      <c r="I10" s="22">
        <v>70.5</v>
      </c>
      <c r="J10" s="19">
        <v>0.03</v>
      </c>
      <c r="K10" s="19">
        <v>0.01</v>
      </c>
      <c r="L10" s="19">
        <v>0</v>
      </c>
      <c r="M10" s="19">
        <v>0</v>
      </c>
      <c r="N10" s="19">
        <v>0</v>
      </c>
      <c r="O10" s="19">
        <v>6</v>
      </c>
      <c r="P10" s="19">
        <v>19.5</v>
      </c>
      <c r="Q10" s="19">
        <v>4.2</v>
      </c>
      <c r="R10" s="19">
        <v>0.33</v>
      </c>
      <c r="S10" s="19">
        <v>27.9</v>
      </c>
      <c r="T10" s="19">
        <v>1E-3</v>
      </c>
      <c r="U10" s="19">
        <v>2E-3</v>
      </c>
      <c r="V10" s="19">
        <v>4.3499999999999996</v>
      </c>
    </row>
    <row r="11" spans="1:22" s="184" customFormat="1" ht="21" customHeight="1" x14ac:dyDescent="0.25">
      <c r="A11" s="258"/>
      <c r="B11" s="258">
        <v>120</v>
      </c>
      <c r="C11" s="258" t="s">
        <v>11</v>
      </c>
      <c r="D11" s="283" t="s">
        <v>38</v>
      </c>
      <c r="E11" s="179">
        <v>25</v>
      </c>
      <c r="F11" s="19">
        <v>1.65</v>
      </c>
      <c r="G11" s="19">
        <v>0.3</v>
      </c>
      <c r="H11" s="19">
        <v>10.050000000000001</v>
      </c>
      <c r="I11" s="22">
        <v>49.5</v>
      </c>
      <c r="J11" s="19">
        <v>0.04</v>
      </c>
      <c r="K11" s="19">
        <v>0.02</v>
      </c>
      <c r="L11" s="19">
        <v>0</v>
      </c>
      <c r="M11" s="19">
        <v>0</v>
      </c>
      <c r="N11" s="19">
        <v>0</v>
      </c>
      <c r="O11" s="19">
        <v>7.25</v>
      </c>
      <c r="P11" s="19">
        <v>37.5</v>
      </c>
      <c r="Q11" s="19">
        <v>11.75</v>
      </c>
      <c r="R11" s="19">
        <v>0.98</v>
      </c>
      <c r="S11" s="19">
        <v>58.75</v>
      </c>
      <c r="T11" s="19">
        <v>1E-3</v>
      </c>
      <c r="U11" s="19">
        <v>1E-3</v>
      </c>
      <c r="V11" s="19">
        <v>0</v>
      </c>
    </row>
    <row r="12" spans="1:22" s="291" customFormat="1" ht="21" customHeight="1" x14ac:dyDescent="0.25">
      <c r="A12" s="288"/>
      <c r="B12" s="288"/>
      <c r="C12" s="288"/>
      <c r="D12" s="289" t="s">
        <v>16</v>
      </c>
      <c r="E12" s="182">
        <f t="shared" ref="E12:V12" si="0">E6+E7+E8+E9+E10+E11</f>
        <v>650</v>
      </c>
      <c r="F12" s="290">
        <f t="shared" si="0"/>
        <v>42.579999999999991</v>
      </c>
      <c r="G12" s="290">
        <f t="shared" si="0"/>
        <v>31.33</v>
      </c>
      <c r="H12" s="290">
        <f t="shared" si="0"/>
        <v>101.86999999999999</v>
      </c>
      <c r="I12" s="290">
        <f t="shared" si="0"/>
        <v>861.06999999999994</v>
      </c>
      <c r="J12" s="290">
        <f t="shared" si="0"/>
        <v>0.37000000000000005</v>
      </c>
      <c r="K12" s="290">
        <f t="shared" si="0"/>
        <v>0.62000000000000011</v>
      </c>
      <c r="L12" s="290">
        <f t="shared" si="0"/>
        <v>3.3</v>
      </c>
      <c r="M12" s="290">
        <f t="shared" si="0"/>
        <v>240</v>
      </c>
      <c r="N12" s="290">
        <f t="shared" si="0"/>
        <v>1.58</v>
      </c>
      <c r="O12" s="290">
        <f t="shared" si="0"/>
        <v>293.90000000000003</v>
      </c>
      <c r="P12" s="290">
        <f t="shared" si="0"/>
        <v>531.68000000000006</v>
      </c>
      <c r="Q12" s="290">
        <f t="shared" si="0"/>
        <v>141.15</v>
      </c>
      <c r="R12" s="290">
        <f t="shared" si="0"/>
        <v>5.52</v>
      </c>
      <c r="S12" s="290">
        <f t="shared" si="0"/>
        <v>438.2</v>
      </c>
      <c r="T12" s="290">
        <f t="shared" si="0"/>
        <v>1.5270000000000002E-2</v>
      </c>
      <c r="U12" s="290">
        <f t="shared" si="0"/>
        <v>4.5200000000000004E-2</v>
      </c>
      <c r="V12" s="290">
        <f t="shared" si="0"/>
        <v>4.4099999999999993</v>
      </c>
    </row>
    <row r="13" spans="1:22" s="291" customFormat="1" ht="21" customHeight="1" x14ac:dyDescent="0.25">
      <c r="A13" s="288"/>
      <c r="B13" s="288"/>
      <c r="C13" s="288"/>
      <c r="D13" s="289" t="s">
        <v>17</v>
      </c>
      <c r="E13" s="182"/>
      <c r="F13" s="292"/>
      <c r="G13" s="292"/>
      <c r="H13" s="292"/>
      <c r="I13" s="248">
        <f>I12/27.2</f>
        <v>31.656985294117646</v>
      </c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</row>
    <row r="14" spans="1:22" s="184" customFormat="1" ht="21" customHeight="1" x14ac:dyDescent="0.25">
      <c r="A14" s="258" t="s">
        <v>3</v>
      </c>
      <c r="B14" s="258">
        <v>135</v>
      </c>
      <c r="C14" s="258" t="s">
        <v>15</v>
      </c>
      <c r="D14" s="293" t="s">
        <v>87</v>
      </c>
      <c r="E14" s="179">
        <v>100</v>
      </c>
      <c r="F14" s="178">
        <v>2</v>
      </c>
      <c r="G14" s="178">
        <v>9</v>
      </c>
      <c r="H14" s="178">
        <v>8.6</v>
      </c>
      <c r="I14" s="178">
        <v>122</v>
      </c>
      <c r="J14" s="19">
        <v>0.02</v>
      </c>
      <c r="K14" s="19">
        <v>0.05</v>
      </c>
      <c r="L14" s="19">
        <v>7</v>
      </c>
      <c r="M14" s="19">
        <v>150</v>
      </c>
      <c r="N14" s="19">
        <v>0</v>
      </c>
      <c r="O14" s="19">
        <v>41</v>
      </c>
      <c r="P14" s="19">
        <v>67</v>
      </c>
      <c r="Q14" s="19">
        <v>35</v>
      </c>
      <c r="R14" s="19">
        <v>7</v>
      </c>
      <c r="S14" s="19">
        <v>315</v>
      </c>
      <c r="T14" s="19">
        <v>0</v>
      </c>
      <c r="U14" s="19">
        <v>0</v>
      </c>
      <c r="V14" s="19">
        <v>0</v>
      </c>
    </row>
    <row r="15" spans="1:22" s="184" customFormat="1" ht="21" customHeight="1" x14ac:dyDescent="0.25">
      <c r="A15" s="258"/>
      <c r="B15" s="258">
        <v>36</v>
      </c>
      <c r="C15" s="258" t="s">
        <v>5</v>
      </c>
      <c r="D15" s="286" t="s">
        <v>39</v>
      </c>
      <c r="E15" s="179">
        <v>250</v>
      </c>
      <c r="F15" s="178">
        <v>6.22</v>
      </c>
      <c r="G15" s="178">
        <v>7.59</v>
      </c>
      <c r="H15" s="178">
        <v>15.9</v>
      </c>
      <c r="I15" s="178">
        <v>156.88</v>
      </c>
      <c r="J15" s="178">
        <v>0.08</v>
      </c>
      <c r="K15" s="178">
        <v>0.1</v>
      </c>
      <c r="L15" s="178">
        <v>6.81</v>
      </c>
      <c r="M15" s="178">
        <v>120</v>
      </c>
      <c r="N15" s="178">
        <v>0.7</v>
      </c>
      <c r="O15" s="178">
        <v>20.149999999999999</v>
      </c>
      <c r="P15" s="178">
        <v>103.25</v>
      </c>
      <c r="Q15" s="178">
        <v>26.7</v>
      </c>
      <c r="R15" s="178">
        <v>0.97</v>
      </c>
      <c r="S15" s="178">
        <v>451.35</v>
      </c>
      <c r="T15" s="178">
        <v>1.4999999999999999E-2</v>
      </c>
      <c r="U15" s="178">
        <v>1E-3</v>
      </c>
      <c r="V15" s="178">
        <v>0.12</v>
      </c>
    </row>
    <row r="16" spans="1:22" s="184" customFormat="1" ht="21" customHeight="1" x14ac:dyDescent="0.25">
      <c r="A16" s="294"/>
      <c r="B16" s="258">
        <v>259</v>
      </c>
      <c r="C16" s="258" t="s">
        <v>6</v>
      </c>
      <c r="D16" s="286" t="s">
        <v>102</v>
      </c>
      <c r="E16" s="258">
        <v>105</v>
      </c>
      <c r="F16" s="178">
        <v>12.38</v>
      </c>
      <c r="G16" s="178">
        <v>10.59</v>
      </c>
      <c r="H16" s="178">
        <v>16.84</v>
      </c>
      <c r="I16" s="178">
        <v>167.46</v>
      </c>
      <c r="J16" s="178">
        <v>0.04</v>
      </c>
      <c r="K16" s="178">
        <v>0.06</v>
      </c>
      <c r="L16" s="178">
        <v>2.88</v>
      </c>
      <c r="M16" s="178">
        <v>70</v>
      </c>
      <c r="N16" s="178">
        <v>0.02</v>
      </c>
      <c r="O16" s="178">
        <v>12.7</v>
      </c>
      <c r="P16" s="178">
        <v>145.38999999999999</v>
      </c>
      <c r="Q16" s="178">
        <v>71.95</v>
      </c>
      <c r="R16" s="178">
        <v>1.22</v>
      </c>
      <c r="S16" s="178">
        <v>105.04</v>
      </c>
      <c r="T16" s="178">
        <v>6.0000000000000001E-3</v>
      </c>
      <c r="U16" s="178">
        <v>7.0000000000000001E-3</v>
      </c>
      <c r="V16" s="178">
        <v>0.12</v>
      </c>
    </row>
    <row r="17" spans="1:22" s="184" customFormat="1" ht="21" customHeight="1" x14ac:dyDescent="0.25">
      <c r="A17" s="294"/>
      <c r="B17" s="258">
        <v>210</v>
      </c>
      <c r="C17" s="258" t="s">
        <v>51</v>
      </c>
      <c r="D17" s="283" t="s">
        <v>53</v>
      </c>
      <c r="E17" s="179">
        <v>180</v>
      </c>
      <c r="F17" s="178">
        <v>18.98</v>
      </c>
      <c r="G17" s="178">
        <v>5.0599999999999996</v>
      </c>
      <c r="H17" s="178">
        <v>38.409999999999997</v>
      </c>
      <c r="I17" s="178">
        <v>271.43</v>
      </c>
      <c r="J17" s="178">
        <v>0.56999999999999995</v>
      </c>
      <c r="K17" s="178">
        <v>0.13</v>
      </c>
      <c r="L17" s="178">
        <v>0</v>
      </c>
      <c r="M17" s="178">
        <v>30</v>
      </c>
      <c r="N17" s="178">
        <v>0.08</v>
      </c>
      <c r="O17" s="178">
        <v>71.430000000000007</v>
      </c>
      <c r="P17" s="178">
        <v>174.12</v>
      </c>
      <c r="Q17" s="19">
        <v>67.16</v>
      </c>
      <c r="R17" s="19">
        <v>5.36</v>
      </c>
      <c r="S17" s="19">
        <v>533.03</v>
      </c>
      <c r="T17" s="19">
        <v>4.0000000000000001E-3</v>
      </c>
      <c r="U17" s="19">
        <v>0.01</v>
      </c>
      <c r="V17" s="19">
        <v>0.02</v>
      </c>
    </row>
    <row r="18" spans="1:22" s="184" customFormat="1" ht="31.5" customHeight="1" x14ac:dyDescent="0.25">
      <c r="A18" s="294"/>
      <c r="B18" s="287">
        <v>216</v>
      </c>
      <c r="C18" s="258" t="s">
        <v>14</v>
      </c>
      <c r="D18" s="286" t="s">
        <v>85</v>
      </c>
      <c r="E18" s="179">
        <v>200</v>
      </c>
      <c r="F18" s="19">
        <v>0.25</v>
      </c>
      <c r="G18" s="19">
        <v>0</v>
      </c>
      <c r="H18" s="19">
        <v>12.73</v>
      </c>
      <c r="I18" s="19">
        <v>51.3</v>
      </c>
      <c r="J18" s="19">
        <v>0</v>
      </c>
      <c r="K18" s="19">
        <v>0</v>
      </c>
      <c r="L18" s="19">
        <v>4.3899999999999997</v>
      </c>
      <c r="M18" s="19">
        <v>0</v>
      </c>
      <c r="N18" s="19">
        <v>0</v>
      </c>
      <c r="O18" s="19">
        <v>0.32</v>
      </c>
      <c r="P18" s="19">
        <v>0</v>
      </c>
      <c r="Q18" s="19">
        <v>0</v>
      </c>
      <c r="R18" s="19">
        <v>0.03</v>
      </c>
      <c r="S18" s="19">
        <v>0.3</v>
      </c>
      <c r="T18" s="19">
        <v>0</v>
      </c>
      <c r="U18" s="19">
        <v>0</v>
      </c>
      <c r="V18" s="19">
        <v>0</v>
      </c>
    </row>
    <row r="19" spans="1:22" s="184" customFormat="1" ht="21" customHeight="1" x14ac:dyDescent="0.25">
      <c r="A19" s="294"/>
      <c r="B19" s="287">
        <v>119</v>
      </c>
      <c r="C19" s="258" t="s">
        <v>10</v>
      </c>
      <c r="D19" s="283" t="s">
        <v>46</v>
      </c>
      <c r="E19" s="179">
        <v>45</v>
      </c>
      <c r="F19" s="19">
        <v>3.42</v>
      </c>
      <c r="G19" s="19">
        <v>0.36</v>
      </c>
      <c r="H19" s="19">
        <v>22.14</v>
      </c>
      <c r="I19" s="19">
        <v>105.75</v>
      </c>
      <c r="J19" s="19">
        <v>0.05</v>
      </c>
      <c r="K19" s="19">
        <v>0.01</v>
      </c>
      <c r="L19" s="19">
        <v>0</v>
      </c>
      <c r="M19" s="19">
        <v>0</v>
      </c>
      <c r="N19" s="19">
        <v>0</v>
      </c>
      <c r="O19" s="19">
        <v>9</v>
      </c>
      <c r="P19" s="19">
        <v>29.25</v>
      </c>
      <c r="Q19" s="19">
        <v>6.3</v>
      </c>
      <c r="R19" s="19">
        <v>0.5</v>
      </c>
      <c r="S19" s="19">
        <v>41.85</v>
      </c>
      <c r="T19" s="19">
        <v>1E-3</v>
      </c>
      <c r="U19" s="19">
        <v>3.0000000000000001E-3</v>
      </c>
      <c r="V19" s="178">
        <v>6.53</v>
      </c>
    </row>
    <row r="20" spans="1:22" s="184" customFormat="1" ht="21" customHeight="1" x14ac:dyDescent="0.25">
      <c r="A20" s="294"/>
      <c r="B20" s="258">
        <v>120</v>
      </c>
      <c r="C20" s="258" t="s">
        <v>11</v>
      </c>
      <c r="D20" s="283" t="s">
        <v>38</v>
      </c>
      <c r="E20" s="179">
        <v>30</v>
      </c>
      <c r="F20" s="19">
        <v>1.98</v>
      </c>
      <c r="G20" s="19">
        <v>0.36</v>
      </c>
      <c r="H20" s="19">
        <v>12.06</v>
      </c>
      <c r="I20" s="19">
        <v>59.4</v>
      </c>
      <c r="J20" s="19">
        <v>0.05</v>
      </c>
      <c r="K20" s="19">
        <v>0.02</v>
      </c>
      <c r="L20" s="19">
        <v>0</v>
      </c>
      <c r="M20" s="19">
        <v>0</v>
      </c>
      <c r="N20" s="19">
        <v>0</v>
      </c>
      <c r="O20" s="19">
        <v>8.6999999999999993</v>
      </c>
      <c r="P20" s="19">
        <v>45</v>
      </c>
      <c r="Q20" s="19">
        <v>14.1</v>
      </c>
      <c r="R20" s="19">
        <v>1.17</v>
      </c>
      <c r="S20" s="19">
        <v>70.5</v>
      </c>
      <c r="T20" s="19">
        <v>1E-3</v>
      </c>
      <c r="U20" s="19">
        <v>2E-3</v>
      </c>
      <c r="V20" s="19">
        <v>0.01</v>
      </c>
    </row>
    <row r="21" spans="1:22" s="291" customFormat="1" ht="21" customHeight="1" x14ac:dyDescent="0.25">
      <c r="A21" s="295"/>
      <c r="B21" s="295"/>
      <c r="C21" s="295"/>
      <c r="D21" s="289" t="s">
        <v>16</v>
      </c>
      <c r="E21" s="182">
        <f t="shared" ref="E21:V21" si="1">E14+E15+E16+E17+E18+E19+E20</f>
        <v>910</v>
      </c>
      <c r="F21" s="182">
        <f t="shared" si="1"/>
        <v>45.23</v>
      </c>
      <c r="G21" s="182">
        <f t="shared" si="1"/>
        <v>32.96</v>
      </c>
      <c r="H21" s="182">
        <f t="shared" si="1"/>
        <v>126.68</v>
      </c>
      <c r="I21" s="182">
        <f t="shared" si="1"/>
        <v>934.21999999999991</v>
      </c>
      <c r="J21" s="182">
        <f t="shared" si="1"/>
        <v>0.81</v>
      </c>
      <c r="K21" s="182">
        <f t="shared" si="1"/>
        <v>0.37000000000000005</v>
      </c>
      <c r="L21" s="182">
        <f t="shared" si="1"/>
        <v>21.08</v>
      </c>
      <c r="M21" s="182">
        <f t="shared" si="1"/>
        <v>370</v>
      </c>
      <c r="N21" s="182">
        <f t="shared" si="1"/>
        <v>0.79999999999999993</v>
      </c>
      <c r="O21" s="182">
        <f t="shared" si="1"/>
        <v>163.29999999999998</v>
      </c>
      <c r="P21" s="182">
        <f t="shared" si="1"/>
        <v>564.01</v>
      </c>
      <c r="Q21" s="182">
        <f t="shared" si="1"/>
        <v>221.21</v>
      </c>
      <c r="R21" s="182">
        <f t="shared" si="1"/>
        <v>16.25</v>
      </c>
      <c r="S21" s="182">
        <f t="shared" si="1"/>
        <v>1517.07</v>
      </c>
      <c r="T21" s="182">
        <f t="shared" si="1"/>
        <v>2.7E-2</v>
      </c>
      <c r="U21" s="182">
        <f t="shared" si="1"/>
        <v>2.3E-2</v>
      </c>
      <c r="V21" s="182">
        <f t="shared" si="1"/>
        <v>6.8</v>
      </c>
    </row>
    <row r="22" spans="1:22" s="291" customFormat="1" ht="21" customHeight="1" x14ac:dyDescent="0.25">
      <c r="A22" s="295"/>
      <c r="B22" s="295"/>
      <c r="C22" s="295"/>
      <c r="D22" s="289" t="s">
        <v>17</v>
      </c>
      <c r="E22" s="182"/>
      <c r="F22" s="182"/>
      <c r="G22" s="182"/>
      <c r="H22" s="182"/>
      <c r="I22" s="296">
        <f>I21/27.2</f>
        <v>34.346323529411762</v>
      </c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</row>
    <row r="23" spans="1:22" s="297" customFormat="1" ht="21" customHeight="1" x14ac:dyDescent="0.25">
      <c r="A23" s="258" t="s">
        <v>106</v>
      </c>
      <c r="B23" s="258"/>
      <c r="C23" s="258" t="s">
        <v>107</v>
      </c>
      <c r="D23" s="293" t="s">
        <v>120</v>
      </c>
      <c r="E23" s="179">
        <v>20</v>
      </c>
      <c r="F23" s="19">
        <v>0.17</v>
      </c>
      <c r="G23" s="19">
        <v>1.69</v>
      </c>
      <c r="H23" s="19">
        <v>14.9</v>
      </c>
      <c r="I23" s="22">
        <v>224</v>
      </c>
      <c r="J23" s="19">
        <v>0.02</v>
      </c>
      <c r="K23" s="19">
        <v>0</v>
      </c>
      <c r="L23" s="19">
        <v>0</v>
      </c>
      <c r="M23" s="19">
        <v>0</v>
      </c>
      <c r="N23" s="19">
        <v>0</v>
      </c>
      <c r="O23" s="19">
        <v>6</v>
      </c>
      <c r="P23" s="19">
        <v>14</v>
      </c>
      <c r="Q23" s="19">
        <v>0.5</v>
      </c>
      <c r="R23" s="19">
        <v>0.28999999999999998</v>
      </c>
      <c r="S23" s="19">
        <v>0</v>
      </c>
      <c r="T23" s="19">
        <v>0</v>
      </c>
      <c r="U23" s="19">
        <v>0</v>
      </c>
      <c r="V23" s="19">
        <v>0</v>
      </c>
    </row>
    <row r="24" spans="1:22" s="297" customFormat="1" ht="21" customHeight="1" x14ac:dyDescent="0.25">
      <c r="A24" s="258"/>
      <c r="B24" s="258">
        <v>21</v>
      </c>
      <c r="C24" s="258" t="s">
        <v>15</v>
      </c>
      <c r="D24" s="298" t="s">
        <v>108</v>
      </c>
      <c r="E24" s="258">
        <v>200</v>
      </c>
      <c r="F24" s="19">
        <v>2.02</v>
      </c>
      <c r="G24" s="19">
        <v>0.83</v>
      </c>
      <c r="H24" s="19">
        <v>34.869999999999997</v>
      </c>
      <c r="I24" s="19">
        <v>114.62</v>
      </c>
      <c r="J24" s="19">
        <v>0</v>
      </c>
      <c r="K24" s="19">
        <v>0</v>
      </c>
      <c r="L24" s="19">
        <v>20.51</v>
      </c>
      <c r="M24" s="19">
        <v>0</v>
      </c>
      <c r="N24" s="19">
        <v>0</v>
      </c>
      <c r="O24" s="19">
        <v>53.8</v>
      </c>
      <c r="P24" s="19">
        <v>0</v>
      </c>
      <c r="Q24" s="19">
        <v>28.28</v>
      </c>
      <c r="R24" s="19">
        <v>2.2799999999999998</v>
      </c>
      <c r="S24" s="19">
        <v>0</v>
      </c>
      <c r="T24" s="19">
        <v>0</v>
      </c>
      <c r="U24" s="19">
        <v>0</v>
      </c>
      <c r="V24" s="19">
        <v>0</v>
      </c>
    </row>
    <row r="25" spans="1:22" s="184" customFormat="1" ht="21" customHeight="1" x14ac:dyDescent="0.25">
      <c r="A25" s="258"/>
      <c r="B25" s="11">
        <v>114</v>
      </c>
      <c r="C25" s="256" t="s">
        <v>37</v>
      </c>
      <c r="D25" s="279" t="s">
        <v>138</v>
      </c>
      <c r="E25" s="256">
        <v>200</v>
      </c>
      <c r="F25" s="10">
        <v>0</v>
      </c>
      <c r="G25" s="10">
        <v>0</v>
      </c>
      <c r="H25" s="10">
        <v>7.27</v>
      </c>
      <c r="I25" s="10">
        <v>28.73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0.26</v>
      </c>
      <c r="P25" s="10">
        <v>0.03</v>
      </c>
      <c r="Q25" s="10">
        <v>0.03</v>
      </c>
      <c r="R25" s="10">
        <v>0.02</v>
      </c>
      <c r="S25" s="10">
        <v>0.28999999999999998</v>
      </c>
      <c r="T25" s="10">
        <v>0</v>
      </c>
      <c r="U25" s="10">
        <v>0</v>
      </c>
      <c r="V25" s="10">
        <v>0</v>
      </c>
    </row>
    <row r="26" spans="1:22" s="291" customFormat="1" ht="21" customHeight="1" x14ac:dyDescent="0.25">
      <c r="A26" s="288"/>
      <c r="B26" s="288"/>
      <c r="C26" s="288"/>
      <c r="D26" s="299" t="s">
        <v>16</v>
      </c>
      <c r="E26" s="182">
        <v>420</v>
      </c>
      <c r="F26" s="290">
        <v>0.37</v>
      </c>
      <c r="G26" s="290">
        <v>1.69</v>
      </c>
      <c r="H26" s="290">
        <v>26</v>
      </c>
      <c r="I26" s="300">
        <v>383.42</v>
      </c>
      <c r="J26" s="290">
        <v>0.1</v>
      </c>
      <c r="K26" s="290">
        <v>0</v>
      </c>
      <c r="L26" s="290">
        <v>0.87</v>
      </c>
      <c r="M26" s="290">
        <v>35.200000000000003</v>
      </c>
      <c r="N26" s="290">
        <v>0</v>
      </c>
      <c r="O26" s="290">
        <v>8.5</v>
      </c>
      <c r="P26" s="290">
        <v>15.8</v>
      </c>
      <c r="Q26" s="290">
        <v>14.5</v>
      </c>
      <c r="R26" s="290">
        <v>0.49</v>
      </c>
      <c r="S26" s="290">
        <v>0</v>
      </c>
      <c r="T26" s="290">
        <v>0</v>
      </c>
      <c r="U26" s="290">
        <v>0</v>
      </c>
      <c r="V26" s="290">
        <v>0</v>
      </c>
    </row>
    <row r="27" spans="1:22" s="291" customFormat="1" ht="21" customHeight="1" x14ac:dyDescent="0.25">
      <c r="A27" s="288"/>
      <c r="B27" s="288"/>
      <c r="C27" s="288"/>
      <c r="D27" s="299" t="s">
        <v>17</v>
      </c>
      <c r="E27" s="182"/>
      <c r="F27" s="182"/>
      <c r="G27" s="182"/>
      <c r="H27" s="182"/>
      <c r="I27" s="296">
        <f>I26/27.2</f>
        <v>14.096323529411766</v>
      </c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</row>
    <row r="28" spans="1:22" s="184" customFormat="1" ht="21" customHeight="1" x14ac:dyDescent="0.25">
      <c r="A28" s="258" t="s">
        <v>109</v>
      </c>
      <c r="B28" s="143">
        <v>258</v>
      </c>
      <c r="C28" s="144" t="s">
        <v>6</v>
      </c>
      <c r="D28" s="262" t="s">
        <v>103</v>
      </c>
      <c r="E28" s="254">
        <v>100</v>
      </c>
      <c r="F28" s="9">
        <v>14.3</v>
      </c>
      <c r="G28" s="9">
        <v>12.89</v>
      </c>
      <c r="H28" s="9">
        <v>6.65</v>
      </c>
      <c r="I28" s="9">
        <v>200.23</v>
      </c>
      <c r="J28" s="9">
        <v>7.0000000000000007E-2</v>
      </c>
      <c r="K28" s="9">
        <v>0.1</v>
      </c>
      <c r="L28" s="9">
        <v>1.34</v>
      </c>
      <c r="M28" s="9">
        <v>40</v>
      </c>
      <c r="N28" s="9">
        <v>0.03</v>
      </c>
      <c r="O28" s="9">
        <v>16</v>
      </c>
      <c r="P28" s="9">
        <v>127.83</v>
      </c>
      <c r="Q28" s="9">
        <v>19.73</v>
      </c>
      <c r="R28" s="9">
        <v>1.1200000000000001</v>
      </c>
      <c r="S28" s="9">
        <v>191.13</v>
      </c>
      <c r="T28" s="9">
        <v>3.0000000000000001E-3</v>
      </c>
      <c r="U28" s="9">
        <v>2E-3</v>
      </c>
      <c r="V28" s="9">
        <v>0.09</v>
      </c>
    </row>
    <row r="29" spans="1:22" s="184" customFormat="1" ht="21" customHeight="1" x14ac:dyDescent="0.25">
      <c r="A29" s="258"/>
      <c r="B29" s="258">
        <v>209</v>
      </c>
      <c r="C29" s="258" t="s">
        <v>51</v>
      </c>
      <c r="D29" s="293" t="s">
        <v>121</v>
      </c>
      <c r="E29" s="179">
        <v>180</v>
      </c>
      <c r="F29" s="178">
        <v>6.92</v>
      </c>
      <c r="G29" s="178">
        <v>6.048</v>
      </c>
      <c r="H29" s="178">
        <v>41.11</v>
      </c>
      <c r="I29" s="178">
        <v>232.81</v>
      </c>
      <c r="J29" s="178">
        <v>3.5999999999999997E-2</v>
      </c>
      <c r="K29" s="178">
        <v>3.5999999999999997E-2</v>
      </c>
      <c r="L29" s="178">
        <v>0</v>
      </c>
      <c r="M29" s="178">
        <v>22.68</v>
      </c>
      <c r="N29" s="178">
        <v>9.5000000000000001E-2</v>
      </c>
      <c r="O29" s="178">
        <v>5.94</v>
      </c>
      <c r="P29" s="178">
        <v>95.79</v>
      </c>
      <c r="Q29" s="178">
        <v>31.824000000000002</v>
      </c>
      <c r="R29" s="178">
        <v>0.53</v>
      </c>
      <c r="S29" s="178">
        <v>0.52</v>
      </c>
      <c r="T29" s="178">
        <v>0</v>
      </c>
      <c r="U29" s="178">
        <v>8.0000000000000002E-3</v>
      </c>
      <c r="V29" s="178">
        <v>2.7E-2</v>
      </c>
    </row>
    <row r="30" spans="1:22" s="184" customFormat="1" ht="21" customHeight="1" x14ac:dyDescent="0.25">
      <c r="A30" s="258"/>
      <c r="B30" s="258"/>
      <c r="C30" s="258" t="s">
        <v>110</v>
      </c>
      <c r="D30" s="286" t="s">
        <v>111</v>
      </c>
      <c r="E30" s="258">
        <v>200</v>
      </c>
      <c r="F30" s="178">
        <v>5.6</v>
      </c>
      <c r="G30" s="178">
        <v>5</v>
      </c>
      <c r="H30" s="178">
        <v>22</v>
      </c>
      <c r="I30" s="178">
        <v>156</v>
      </c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</row>
    <row r="31" spans="1:22" s="184" customFormat="1" ht="21" customHeight="1" x14ac:dyDescent="0.25">
      <c r="A31" s="258"/>
      <c r="B31" s="258">
        <v>518</v>
      </c>
      <c r="C31" s="258" t="s">
        <v>14</v>
      </c>
      <c r="D31" s="293" t="s">
        <v>112</v>
      </c>
      <c r="E31" s="179">
        <v>200</v>
      </c>
      <c r="F31" s="19">
        <v>0.51</v>
      </c>
      <c r="G31" s="19">
        <v>0</v>
      </c>
      <c r="H31" s="19">
        <v>33</v>
      </c>
      <c r="I31" s="22">
        <v>125</v>
      </c>
      <c r="J31" s="19">
        <v>0.04</v>
      </c>
      <c r="K31" s="19">
        <v>0</v>
      </c>
      <c r="L31" s="19">
        <v>4</v>
      </c>
      <c r="M31" s="19">
        <v>0</v>
      </c>
      <c r="N31" s="19">
        <v>0</v>
      </c>
      <c r="O31" s="19">
        <v>10.4</v>
      </c>
      <c r="P31" s="19">
        <v>30</v>
      </c>
      <c r="Q31" s="19">
        <v>24</v>
      </c>
      <c r="R31" s="19">
        <v>0.2</v>
      </c>
      <c r="S31" s="19">
        <v>0</v>
      </c>
      <c r="T31" s="19">
        <v>0</v>
      </c>
      <c r="U31" s="19">
        <v>0</v>
      </c>
      <c r="V31" s="19">
        <v>0</v>
      </c>
    </row>
    <row r="32" spans="1:22" s="291" customFormat="1" ht="21" customHeight="1" x14ac:dyDescent="0.25">
      <c r="A32" s="288"/>
      <c r="B32" s="288"/>
      <c r="C32" s="288"/>
      <c r="D32" s="299" t="s">
        <v>16</v>
      </c>
      <c r="E32" s="182">
        <f>SUM(E28:E31)</f>
        <v>680</v>
      </c>
      <c r="F32" s="182">
        <v>27.655000000000001</v>
      </c>
      <c r="G32" s="182">
        <v>23.49</v>
      </c>
      <c r="H32" s="182">
        <v>68.16</v>
      </c>
      <c r="I32" s="182">
        <f>SUM(I28:I31)</f>
        <v>714.04</v>
      </c>
      <c r="J32" s="182">
        <v>0.16</v>
      </c>
      <c r="K32" s="182">
        <v>0.03</v>
      </c>
      <c r="L32" s="182">
        <v>4.3600000000000003</v>
      </c>
      <c r="M32" s="182">
        <v>18.899999999999999</v>
      </c>
      <c r="N32" s="182">
        <v>0.08</v>
      </c>
      <c r="O32" s="182">
        <v>31.43</v>
      </c>
      <c r="P32" s="182">
        <v>135.57999999999998</v>
      </c>
      <c r="Q32" s="182">
        <v>66.039999999999992</v>
      </c>
      <c r="R32" s="182">
        <v>1.96</v>
      </c>
      <c r="S32" s="182">
        <v>0.52</v>
      </c>
      <c r="T32" s="182">
        <v>0</v>
      </c>
      <c r="U32" s="182">
        <v>8.0000000000000002E-3</v>
      </c>
      <c r="V32" s="182">
        <v>2.7E-2</v>
      </c>
    </row>
    <row r="33" spans="1:22" s="291" customFormat="1" ht="21" customHeight="1" x14ac:dyDescent="0.25">
      <c r="A33" s="288"/>
      <c r="B33" s="288"/>
      <c r="C33" s="288"/>
      <c r="D33" s="299" t="s">
        <v>17</v>
      </c>
      <c r="E33" s="182"/>
      <c r="F33" s="182"/>
      <c r="G33" s="182"/>
      <c r="H33" s="301"/>
      <c r="I33" s="301">
        <f>I32/27.2</f>
        <v>26.251470588235293</v>
      </c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302"/>
    </row>
    <row r="34" spans="1:22" s="184" customFormat="1" ht="15.75" x14ac:dyDescent="0.25">
      <c r="A34" s="303"/>
      <c r="B34" s="303"/>
      <c r="C34" s="303"/>
      <c r="D34" s="297"/>
      <c r="E34" s="297">
        <f>E32+E26+E21+E12</f>
        <v>2660</v>
      </c>
      <c r="F34" s="297"/>
      <c r="G34" s="297"/>
      <c r="H34" s="297"/>
      <c r="I34" s="304">
        <f>I33+I27+I22+I13</f>
        <v>106.35110294117646</v>
      </c>
      <c r="J34" s="297"/>
      <c r="K34" s="297"/>
      <c r="L34" s="297"/>
      <c r="M34" s="297"/>
      <c r="N34" s="297"/>
      <c r="O34" s="297"/>
      <c r="P34" s="297"/>
      <c r="Q34" s="297"/>
    </row>
    <row r="35" spans="1:22" ht="22.5" x14ac:dyDescent="0.3">
      <c r="A35" s="121"/>
      <c r="B35" s="121"/>
      <c r="C35" s="121"/>
      <c r="D35" s="122"/>
      <c r="E35" s="122"/>
      <c r="F35" s="122"/>
      <c r="G35" s="122"/>
      <c r="H35" s="122"/>
      <c r="I35" s="123"/>
      <c r="J35" s="123"/>
      <c r="K35" s="123"/>
      <c r="L35" s="123"/>
      <c r="M35" s="123"/>
      <c r="N35" s="123"/>
      <c r="O35" s="123"/>
      <c r="P35" s="123"/>
      <c r="Q35" s="123"/>
    </row>
    <row r="36" spans="1:22" ht="22.5" x14ac:dyDescent="0.3">
      <c r="D36" s="125" t="s">
        <v>130</v>
      </c>
      <c r="E36" s="125"/>
      <c r="F36" s="125"/>
      <c r="G36" s="125"/>
      <c r="H36" s="125"/>
    </row>
    <row r="37" spans="1:22" ht="22.5" x14ac:dyDescent="0.3">
      <c r="D37" s="125"/>
      <c r="E37" s="125"/>
      <c r="F37" s="125"/>
      <c r="G37" s="125"/>
      <c r="H37" s="125"/>
    </row>
    <row r="38" spans="1:22" ht="22.5" x14ac:dyDescent="0.3">
      <c r="D38" s="125" t="s">
        <v>131</v>
      </c>
      <c r="E38" s="125"/>
      <c r="F38" s="125"/>
      <c r="G38" s="125"/>
      <c r="H38" s="125"/>
    </row>
  </sheetData>
  <mergeCells count="8">
    <mergeCell ref="J4:N4"/>
    <mergeCell ref="O4:V4"/>
    <mergeCell ref="C4:C5"/>
    <mergeCell ref="A4:A5"/>
    <mergeCell ref="D4:D5"/>
    <mergeCell ref="E4:E5"/>
    <mergeCell ref="B4:B5"/>
    <mergeCell ref="F4:H4"/>
  </mergeCells>
  <pageMargins left="0.25" right="0.25" top="0.75" bottom="0.75" header="0.3" footer="0.3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2:V40"/>
  <sheetViews>
    <sheetView view="pageBreakPreview" zoomScale="70" zoomScaleNormal="70" zoomScaleSheetLayoutView="70" workbookViewId="0">
      <selection activeCell="I19" sqref="I19"/>
    </sheetView>
  </sheetViews>
  <sheetFormatPr defaultRowHeight="25.5" customHeight="1" x14ac:dyDescent="0.2"/>
  <cols>
    <col min="1" max="3" width="13.140625" style="53" customWidth="1"/>
    <col min="4" max="4" width="56.5703125" style="35" customWidth="1"/>
    <col min="5" max="22" width="8.5703125" style="35" customWidth="1"/>
    <col min="23" max="16384" width="9.140625" style="35"/>
  </cols>
  <sheetData>
    <row r="2" spans="1:22" ht="25.5" customHeight="1" x14ac:dyDescent="0.45">
      <c r="A2" s="57"/>
      <c r="B2" s="57"/>
      <c r="C2" s="58"/>
      <c r="D2" s="59" t="s">
        <v>128</v>
      </c>
      <c r="E2" s="60" t="s">
        <v>129</v>
      </c>
      <c r="F2" s="60">
        <v>3</v>
      </c>
      <c r="G2" s="61"/>
      <c r="H2" s="61"/>
      <c r="I2" s="61" t="s">
        <v>144</v>
      </c>
      <c r="J2" s="57"/>
      <c r="K2" s="63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4" spans="1:22" ht="25.5" customHeight="1" x14ac:dyDescent="0.2">
      <c r="A4" s="412" t="s">
        <v>0</v>
      </c>
      <c r="B4" s="414" t="s">
        <v>127</v>
      </c>
      <c r="C4" s="412" t="s">
        <v>34</v>
      </c>
      <c r="D4" s="414" t="s">
        <v>33</v>
      </c>
      <c r="E4" s="414" t="s">
        <v>22</v>
      </c>
      <c r="F4" s="416" t="s">
        <v>18</v>
      </c>
      <c r="G4" s="417"/>
      <c r="H4" s="418"/>
      <c r="I4" s="55" t="s">
        <v>19</v>
      </c>
      <c r="J4" s="410" t="s">
        <v>20</v>
      </c>
      <c r="K4" s="410"/>
      <c r="L4" s="411"/>
      <c r="M4" s="411"/>
      <c r="N4" s="411"/>
      <c r="O4" s="410" t="s">
        <v>21</v>
      </c>
      <c r="P4" s="410"/>
      <c r="Q4" s="410"/>
      <c r="R4" s="410"/>
      <c r="S4" s="410"/>
      <c r="T4" s="410"/>
      <c r="U4" s="410"/>
      <c r="V4" s="410"/>
    </row>
    <row r="5" spans="1:22" ht="25.5" customHeight="1" x14ac:dyDescent="0.2">
      <c r="A5" s="413"/>
      <c r="B5" s="429"/>
      <c r="C5" s="428"/>
      <c r="D5" s="429"/>
      <c r="E5" s="429"/>
      <c r="F5" s="54" t="s">
        <v>23</v>
      </c>
      <c r="G5" s="54" t="s">
        <v>24</v>
      </c>
      <c r="H5" s="54" t="s">
        <v>25</v>
      </c>
      <c r="I5" s="134" t="s">
        <v>26</v>
      </c>
      <c r="J5" s="54" t="s">
        <v>27</v>
      </c>
      <c r="K5" s="54" t="s">
        <v>68</v>
      </c>
      <c r="L5" s="54" t="s">
        <v>28</v>
      </c>
      <c r="M5" s="54" t="s">
        <v>69</v>
      </c>
      <c r="N5" s="54" t="s">
        <v>70</v>
      </c>
      <c r="O5" s="54" t="s">
        <v>29</v>
      </c>
      <c r="P5" s="54" t="s">
        <v>30</v>
      </c>
      <c r="Q5" s="54" t="s">
        <v>31</v>
      </c>
      <c r="R5" s="54" t="s">
        <v>32</v>
      </c>
      <c r="S5" s="54" t="s">
        <v>71</v>
      </c>
      <c r="T5" s="54" t="s">
        <v>72</v>
      </c>
      <c r="U5" s="54" t="s">
        <v>73</v>
      </c>
      <c r="V5" s="54" t="s">
        <v>74</v>
      </c>
    </row>
    <row r="6" spans="1:22" s="41" customFormat="1" ht="21.75" customHeight="1" x14ac:dyDescent="0.25">
      <c r="A6" s="305" t="s">
        <v>2</v>
      </c>
      <c r="B6" s="132">
        <v>1</v>
      </c>
      <c r="C6" s="135" t="s">
        <v>15</v>
      </c>
      <c r="D6" s="144" t="s">
        <v>8</v>
      </c>
      <c r="E6" s="143">
        <v>15</v>
      </c>
      <c r="F6" s="9">
        <v>3.48</v>
      </c>
      <c r="G6" s="9">
        <v>4.43</v>
      </c>
      <c r="H6" s="9">
        <v>0</v>
      </c>
      <c r="I6" s="136">
        <v>54.6</v>
      </c>
      <c r="J6" s="131">
        <v>0.01</v>
      </c>
      <c r="K6" s="131">
        <v>0.05</v>
      </c>
      <c r="L6" s="131">
        <v>0.1</v>
      </c>
      <c r="M6" s="131">
        <v>40</v>
      </c>
      <c r="N6" s="131">
        <v>0.14000000000000001</v>
      </c>
      <c r="O6" s="131">
        <v>132</v>
      </c>
      <c r="P6" s="131">
        <v>75</v>
      </c>
      <c r="Q6" s="131">
        <v>5.25</v>
      </c>
      <c r="R6" s="131">
        <v>0.15</v>
      </c>
      <c r="S6" s="131">
        <v>13.2</v>
      </c>
      <c r="T6" s="131">
        <v>0</v>
      </c>
      <c r="U6" s="131">
        <v>0</v>
      </c>
      <c r="V6" s="131">
        <v>0</v>
      </c>
    </row>
    <row r="7" spans="1:22" s="41" customFormat="1" ht="21.75" customHeight="1" x14ac:dyDescent="0.25">
      <c r="A7" s="305"/>
      <c r="B7" s="133">
        <v>2</v>
      </c>
      <c r="C7" s="137" t="s">
        <v>15</v>
      </c>
      <c r="D7" s="257" t="s">
        <v>97</v>
      </c>
      <c r="E7" s="11">
        <v>10</v>
      </c>
      <c r="F7" s="10">
        <v>0.08</v>
      </c>
      <c r="G7" s="10">
        <v>7.25</v>
      </c>
      <c r="H7" s="10">
        <v>0.13</v>
      </c>
      <c r="I7" s="138">
        <v>66.099999999999994</v>
      </c>
      <c r="J7" s="131">
        <v>0</v>
      </c>
      <c r="K7" s="131">
        <v>0.01</v>
      </c>
      <c r="L7" s="131">
        <v>0</v>
      </c>
      <c r="M7" s="131">
        <v>50</v>
      </c>
      <c r="N7" s="131">
        <v>0.13</v>
      </c>
      <c r="O7" s="131">
        <v>2.4</v>
      </c>
      <c r="P7" s="131">
        <v>3</v>
      </c>
      <c r="Q7" s="131">
        <v>0</v>
      </c>
      <c r="R7" s="131">
        <v>0.02</v>
      </c>
      <c r="S7" s="131">
        <v>3</v>
      </c>
      <c r="T7" s="131">
        <v>0</v>
      </c>
      <c r="U7" s="131">
        <v>1E-4</v>
      </c>
      <c r="V7" s="131">
        <v>0</v>
      </c>
    </row>
    <row r="8" spans="1:22" s="41" customFormat="1" ht="21.75" customHeight="1" x14ac:dyDescent="0.25">
      <c r="A8" s="305"/>
      <c r="B8" s="133">
        <v>320</v>
      </c>
      <c r="C8" s="137" t="s">
        <v>50</v>
      </c>
      <c r="D8" s="257" t="s">
        <v>101</v>
      </c>
      <c r="E8" s="143">
        <v>258</v>
      </c>
      <c r="F8" s="143">
        <v>7.84</v>
      </c>
      <c r="G8" s="143">
        <v>8.99</v>
      </c>
      <c r="H8" s="143">
        <v>39.840000000000003</v>
      </c>
      <c r="I8" s="139">
        <v>271.27999999999997</v>
      </c>
      <c r="J8" s="133">
        <v>0.1</v>
      </c>
      <c r="K8" s="133">
        <v>0.28000000000000003</v>
      </c>
      <c r="L8" s="133">
        <v>2.06</v>
      </c>
      <c r="M8" s="133">
        <v>40</v>
      </c>
      <c r="N8" s="133">
        <v>0.19</v>
      </c>
      <c r="O8" s="133">
        <v>234.64</v>
      </c>
      <c r="P8" s="133">
        <v>207.49</v>
      </c>
      <c r="Q8" s="133">
        <v>41.59</v>
      </c>
      <c r="R8" s="133">
        <v>0.54</v>
      </c>
      <c r="S8" s="133">
        <v>310.19</v>
      </c>
      <c r="T8" s="133">
        <v>1.7000000000000001E-2</v>
      </c>
      <c r="U8" s="133">
        <v>8.0000000000000002E-3</v>
      </c>
      <c r="V8" s="133">
        <v>0.05</v>
      </c>
    </row>
    <row r="9" spans="1:22" s="41" customFormat="1" ht="21.75" customHeight="1" x14ac:dyDescent="0.25">
      <c r="A9" s="305"/>
      <c r="B9" s="254">
        <v>98</v>
      </c>
      <c r="C9" s="262" t="s">
        <v>14</v>
      </c>
      <c r="D9" s="262" t="s">
        <v>13</v>
      </c>
      <c r="E9" s="258">
        <v>200</v>
      </c>
      <c r="F9" s="19">
        <v>0.37</v>
      </c>
      <c r="G9" s="19">
        <v>0</v>
      </c>
      <c r="H9" s="19">
        <v>14.85</v>
      </c>
      <c r="I9" s="38">
        <v>59.48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0.21</v>
      </c>
      <c r="P9" s="37">
        <v>0</v>
      </c>
      <c r="Q9" s="37">
        <v>0</v>
      </c>
      <c r="R9" s="37">
        <v>0.02</v>
      </c>
      <c r="S9" s="37">
        <v>0.2</v>
      </c>
      <c r="T9" s="37">
        <v>0</v>
      </c>
      <c r="U9" s="37">
        <v>0</v>
      </c>
      <c r="V9" s="40">
        <v>0</v>
      </c>
    </row>
    <row r="10" spans="1:22" s="41" customFormat="1" ht="21.75" customHeight="1" x14ac:dyDescent="0.25">
      <c r="A10" s="305"/>
      <c r="B10" s="133" t="s">
        <v>88</v>
      </c>
      <c r="C10" s="137" t="s">
        <v>14</v>
      </c>
      <c r="D10" s="255" t="s">
        <v>139</v>
      </c>
      <c r="E10" s="11">
        <v>200</v>
      </c>
      <c r="F10" s="10">
        <v>8.25</v>
      </c>
      <c r="G10" s="10">
        <v>6.25</v>
      </c>
      <c r="H10" s="10">
        <v>22</v>
      </c>
      <c r="I10" s="138">
        <v>175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40"/>
    </row>
    <row r="11" spans="1:22" s="41" customFormat="1" ht="21.75" customHeight="1" x14ac:dyDescent="0.25">
      <c r="A11" s="305"/>
      <c r="B11" s="261">
        <v>119</v>
      </c>
      <c r="C11" s="262" t="s">
        <v>10</v>
      </c>
      <c r="D11" s="262" t="s">
        <v>46</v>
      </c>
      <c r="E11" s="258">
        <v>40</v>
      </c>
      <c r="F11" s="19">
        <v>3</v>
      </c>
      <c r="G11" s="19">
        <v>0.4</v>
      </c>
      <c r="H11" s="19">
        <v>19.600000000000001</v>
      </c>
      <c r="I11" s="37">
        <v>94</v>
      </c>
      <c r="J11" s="37">
        <v>0.04</v>
      </c>
      <c r="K11" s="37">
        <v>0.02</v>
      </c>
      <c r="L11" s="37">
        <v>0</v>
      </c>
      <c r="M11" s="37">
        <v>0</v>
      </c>
      <c r="N11" s="37">
        <v>0</v>
      </c>
      <c r="O11" s="37">
        <v>8</v>
      </c>
      <c r="P11" s="37">
        <v>26</v>
      </c>
      <c r="Q11" s="37">
        <v>5.6</v>
      </c>
      <c r="R11" s="37">
        <v>0.44</v>
      </c>
      <c r="S11" s="37">
        <v>37.200000000000003</v>
      </c>
      <c r="T11" s="37">
        <v>2E-3</v>
      </c>
      <c r="U11" s="37">
        <v>2E-3</v>
      </c>
      <c r="V11" s="37">
        <v>5.8</v>
      </c>
    </row>
    <row r="12" spans="1:22" s="41" customFormat="1" ht="21.75" customHeight="1" x14ac:dyDescent="0.25">
      <c r="A12" s="305"/>
      <c r="B12" s="254">
        <v>120</v>
      </c>
      <c r="C12" s="262" t="s">
        <v>11</v>
      </c>
      <c r="D12" s="262" t="s">
        <v>38</v>
      </c>
      <c r="E12" s="179">
        <v>40</v>
      </c>
      <c r="F12" s="19">
        <v>2.6</v>
      </c>
      <c r="G12" s="19">
        <v>0.4</v>
      </c>
      <c r="H12" s="19">
        <v>16</v>
      </c>
      <c r="I12" s="38">
        <v>79.2</v>
      </c>
      <c r="J12" s="37">
        <v>0.06</v>
      </c>
      <c r="K12" s="37">
        <v>0.04</v>
      </c>
      <c r="L12" s="37">
        <v>0</v>
      </c>
      <c r="M12" s="37">
        <v>0</v>
      </c>
      <c r="N12" s="37">
        <v>0</v>
      </c>
      <c r="O12" s="37">
        <v>11.6</v>
      </c>
      <c r="P12" s="37">
        <v>60</v>
      </c>
      <c r="Q12" s="37">
        <v>18.8</v>
      </c>
      <c r="R12" s="37">
        <v>15.6</v>
      </c>
      <c r="S12" s="37">
        <v>94</v>
      </c>
      <c r="T12" s="37">
        <v>2E-3</v>
      </c>
      <c r="U12" s="37">
        <v>2E-3</v>
      </c>
      <c r="V12" s="37">
        <v>0</v>
      </c>
    </row>
    <row r="13" spans="1:22" s="41" customFormat="1" ht="21.75" customHeight="1" x14ac:dyDescent="0.25">
      <c r="A13" s="254"/>
      <c r="B13" s="254"/>
      <c r="C13" s="262"/>
      <c r="D13" s="237" t="s">
        <v>16</v>
      </c>
      <c r="E13" s="182">
        <f t="shared" ref="E13:V13" si="0">E6+E7+E8+E9+E11+E12</f>
        <v>563</v>
      </c>
      <c r="F13" s="182">
        <f t="shared" si="0"/>
        <v>17.37</v>
      </c>
      <c r="G13" s="182">
        <f t="shared" si="0"/>
        <v>21.47</v>
      </c>
      <c r="H13" s="182">
        <f t="shared" si="0"/>
        <v>90.420000000000016</v>
      </c>
      <c r="I13" s="39">
        <f t="shared" si="0"/>
        <v>624.66000000000008</v>
      </c>
      <c r="J13" s="39">
        <f t="shared" si="0"/>
        <v>0.21</v>
      </c>
      <c r="K13" s="39">
        <f t="shared" si="0"/>
        <v>0.4</v>
      </c>
      <c r="L13" s="39">
        <f t="shared" si="0"/>
        <v>2.16</v>
      </c>
      <c r="M13" s="39">
        <f t="shared" si="0"/>
        <v>130</v>
      </c>
      <c r="N13" s="39">
        <f t="shared" si="0"/>
        <v>0.46</v>
      </c>
      <c r="O13" s="39">
        <f t="shared" si="0"/>
        <v>388.84999999999997</v>
      </c>
      <c r="P13" s="39">
        <f t="shared" si="0"/>
        <v>371.49</v>
      </c>
      <c r="Q13" s="39">
        <f t="shared" si="0"/>
        <v>71.240000000000009</v>
      </c>
      <c r="R13" s="39">
        <f t="shared" si="0"/>
        <v>16.77</v>
      </c>
      <c r="S13" s="39">
        <f t="shared" si="0"/>
        <v>457.78999999999996</v>
      </c>
      <c r="T13" s="39">
        <f t="shared" si="0"/>
        <v>2.1000000000000005E-2</v>
      </c>
      <c r="U13" s="39">
        <f t="shared" si="0"/>
        <v>1.21E-2</v>
      </c>
      <c r="V13" s="39">
        <f t="shared" si="0"/>
        <v>5.85</v>
      </c>
    </row>
    <row r="14" spans="1:22" s="41" customFormat="1" ht="21.75" customHeight="1" x14ac:dyDescent="0.25">
      <c r="A14" s="254"/>
      <c r="B14" s="254"/>
      <c r="C14" s="262"/>
      <c r="D14" s="237" t="s">
        <v>17</v>
      </c>
      <c r="E14" s="179"/>
      <c r="F14" s="306"/>
      <c r="G14" s="306"/>
      <c r="H14" s="306"/>
      <c r="I14" s="307">
        <f>I13/27.2</f>
        <v>22.965441176470591</v>
      </c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</row>
    <row r="15" spans="1:22" s="41" customFormat="1" ht="21.75" customHeight="1" x14ac:dyDescent="0.25">
      <c r="A15" s="254" t="s">
        <v>3</v>
      </c>
      <c r="B15" s="254">
        <v>28</v>
      </c>
      <c r="C15" s="262" t="s">
        <v>15</v>
      </c>
      <c r="D15" s="262" t="s">
        <v>86</v>
      </c>
      <c r="E15" s="309">
        <v>100</v>
      </c>
      <c r="F15" s="19">
        <v>0.8</v>
      </c>
      <c r="G15" s="19">
        <v>1</v>
      </c>
      <c r="H15" s="19">
        <v>2.6</v>
      </c>
      <c r="I15" s="37">
        <v>14</v>
      </c>
      <c r="J15" s="40">
        <v>0.03</v>
      </c>
      <c r="K15" s="40">
        <v>0.04</v>
      </c>
      <c r="L15" s="40">
        <v>10</v>
      </c>
      <c r="M15" s="40">
        <v>10</v>
      </c>
      <c r="N15" s="40">
        <v>0</v>
      </c>
      <c r="O15" s="40">
        <v>23</v>
      </c>
      <c r="P15" s="40">
        <v>42</v>
      </c>
      <c r="Q15" s="40">
        <v>14</v>
      </c>
      <c r="R15" s="40">
        <v>0.6</v>
      </c>
      <c r="S15" s="40">
        <v>196</v>
      </c>
      <c r="T15" s="40">
        <v>0</v>
      </c>
      <c r="U15" s="40">
        <v>0</v>
      </c>
      <c r="V15" s="40">
        <v>0</v>
      </c>
    </row>
    <row r="16" spans="1:22" s="41" customFormat="1" ht="21.75" customHeight="1" x14ac:dyDescent="0.25">
      <c r="A16" s="254"/>
      <c r="B16" s="254">
        <v>33</v>
      </c>
      <c r="C16" s="262" t="s">
        <v>5</v>
      </c>
      <c r="D16" s="262" t="s">
        <v>48</v>
      </c>
      <c r="E16" s="258">
        <v>250</v>
      </c>
      <c r="F16" s="178">
        <v>7.67</v>
      </c>
      <c r="G16" s="178">
        <v>7.75</v>
      </c>
      <c r="H16" s="178">
        <v>15.2</v>
      </c>
      <c r="I16" s="40">
        <v>161.62</v>
      </c>
      <c r="J16" s="40">
        <v>0.09</v>
      </c>
      <c r="K16" s="40">
        <v>0.1</v>
      </c>
      <c r="L16" s="40">
        <v>6.41</v>
      </c>
      <c r="M16" s="40">
        <v>150</v>
      </c>
      <c r="N16" s="40">
        <v>0.02</v>
      </c>
      <c r="O16" s="40">
        <v>29.97</v>
      </c>
      <c r="P16" s="40">
        <v>110.8</v>
      </c>
      <c r="Q16" s="40">
        <v>29.98</v>
      </c>
      <c r="R16" s="40">
        <v>1.61</v>
      </c>
      <c r="S16" s="40">
        <v>463.49</v>
      </c>
      <c r="T16" s="40">
        <v>7.0000000000000001E-3</v>
      </c>
      <c r="U16" s="40">
        <v>1E-3</v>
      </c>
      <c r="V16" s="40">
        <v>0.05</v>
      </c>
    </row>
    <row r="17" spans="1:22" s="41" customFormat="1" ht="21.75" customHeight="1" x14ac:dyDescent="0.25">
      <c r="A17" s="272"/>
      <c r="B17" s="254">
        <v>321</v>
      </c>
      <c r="C17" s="262" t="s">
        <v>6</v>
      </c>
      <c r="D17" s="262" t="s">
        <v>132</v>
      </c>
      <c r="E17" s="258">
        <v>100</v>
      </c>
      <c r="F17" s="19">
        <v>21.98</v>
      </c>
      <c r="G17" s="19">
        <v>27.23</v>
      </c>
      <c r="H17" s="19">
        <v>2.8</v>
      </c>
      <c r="I17" s="38">
        <v>346.98</v>
      </c>
      <c r="J17" s="37">
        <v>0.08</v>
      </c>
      <c r="K17" s="37">
        <v>0.23</v>
      </c>
      <c r="L17" s="37">
        <v>1.28</v>
      </c>
      <c r="M17" s="37">
        <v>90</v>
      </c>
      <c r="N17" s="37">
        <v>0.32</v>
      </c>
      <c r="O17" s="37">
        <v>223.96</v>
      </c>
      <c r="P17" s="37">
        <v>311.06</v>
      </c>
      <c r="Q17" s="37">
        <v>26.51</v>
      </c>
      <c r="R17" s="37">
        <v>1.28</v>
      </c>
      <c r="S17" s="37">
        <v>257.95</v>
      </c>
      <c r="T17" s="37">
        <v>6.2199999999999998E-3</v>
      </c>
      <c r="U17" s="37">
        <v>2.7400000000000001E-2</v>
      </c>
      <c r="V17" s="37">
        <v>0.11</v>
      </c>
    </row>
    <row r="18" spans="1:22" s="41" customFormat="1" ht="21.75" customHeight="1" x14ac:dyDescent="0.25">
      <c r="A18" s="272"/>
      <c r="B18" s="256">
        <v>54</v>
      </c>
      <c r="C18" s="256" t="s">
        <v>40</v>
      </c>
      <c r="D18" s="279" t="s">
        <v>35</v>
      </c>
      <c r="E18" s="256">
        <v>180</v>
      </c>
      <c r="F18" s="151">
        <v>8.7100000000000009</v>
      </c>
      <c r="G18" s="151">
        <v>5.95</v>
      </c>
      <c r="H18" s="151">
        <v>38.11</v>
      </c>
      <c r="I18" s="10">
        <v>238.6</v>
      </c>
      <c r="J18" s="10">
        <v>0.23</v>
      </c>
      <c r="K18" s="10">
        <v>0.12</v>
      </c>
      <c r="L18" s="10">
        <v>0</v>
      </c>
      <c r="M18" s="10">
        <v>20</v>
      </c>
      <c r="N18" s="10">
        <v>0.08</v>
      </c>
      <c r="O18" s="10">
        <v>17.46</v>
      </c>
      <c r="P18" s="10">
        <v>250.65</v>
      </c>
      <c r="Q18" s="10">
        <v>167.99</v>
      </c>
      <c r="R18" s="10">
        <v>5.61</v>
      </c>
      <c r="S18" s="10">
        <v>228.17</v>
      </c>
      <c r="T18" s="10">
        <v>2E-3</v>
      </c>
      <c r="U18" s="10">
        <v>4.0000000000000001E-3</v>
      </c>
      <c r="V18" s="10">
        <v>1.6E-2</v>
      </c>
    </row>
    <row r="19" spans="1:22" s="41" customFormat="1" ht="21.75" customHeight="1" x14ac:dyDescent="0.25">
      <c r="A19" s="272"/>
      <c r="B19" s="254">
        <v>114</v>
      </c>
      <c r="C19" s="262" t="s">
        <v>37</v>
      </c>
      <c r="D19" s="262" t="s">
        <v>43</v>
      </c>
      <c r="E19" s="258">
        <v>200</v>
      </c>
      <c r="F19" s="19">
        <v>0</v>
      </c>
      <c r="G19" s="19">
        <v>0</v>
      </c>
      <c r="H19" s="19">
        <v>7.27</v>
      </c>
      <c r="I19" s="37">
        <v>28.73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0.26</v>
      </c>
      <c r="P19" s="37">
        <v>0.03</v>
      </c>
      <c r="Q19" s="37">
        <v>0.03</v>
      </c>
      <c r="R19" s="37">
        <v>0.02</v>
      </c>
      <c r="S19" s="37">
        <v>0.28999999999999998</v>
      </c>
      <c r="T19" s="37">
        <v>0</v>
      </c>
      <c r="U19" s="37">
        <v>0</v>
      </c>
      <c r="V19" s="37">
        <v>0</v>
      </c>
    </row>
    <row r="20" spans="1:22" s="41" customFormat="1" ht="21.75" customHeight="1" x14ac:dyDescent="0.25">
      <c r="A20" s="272"/>
      <c r="B20" s="261">
        <v>119</v>
      </c>
      <c r="C20" s="262" t="s">
        <v>10</v>
      </c>
      <c r="D20" s="262" t="s">
        <v>46</v>
      </c>
      <c r="E20" s="258">
        <v>20</v>
      </c>
      <c r="F20" s="19">
        <v>1.52</v>
      </c>
      <c r="G20" s="19">
        <v>0.16</v>
      </c>
      <c r="H20" s="19">
        <v>9.84</v>
      </c>
      <c r="I20" s="37">
        <v>47</v>
      </c>
      <c r="J20" s="37">
        <v>0.02</v>
      </c>
      <c r="K20" s="37">
        <v>0.01</v>
      </c>
      <c r="L20" s="37">
        <v>0</v>
      </c>
      <c r="M20" s="37">
        <v>0</v>
      </c>
      <c r="N20" s="37">
        <v>0</v>
      </c>
      <c r="O20" s="37">
        <v>4</v>
      </c>
      <c r="P20" s="37">
        <v>13</v>
      </c>
      <c r="Q20" s="37">
        <v>2.8</v>
      </c>
      <c r="R20" s="37">
        <v>0.22</v>
      </c>
      <c r="S20" s="37">
        <v>18.600000000000001</v>
      </c>
      <c r="T20" s="37">
        <v>1E-3</v>
      </c>
      <c r="U20" s="37">
        <v>1E-3</v>
      </c>
      <c r="V20" s="37">
        <v>2.9</v>
      </c>
    </row>
    <row r="21" spans="1:22" s="41" customFormat="1" ht="21.75" customHeight="1" x14ac:dyDescent="0.25">
      <c r="A21" s="272"/>
      <c r="B21" s="254">
        <v>120</v>
      </c>
      <c r="C21" s="262" t="s">
        <v>11</v>
      </c>
      <c r="D21" s="262" t="s">
        <v>38</v>
      </c>
      <c r="E21" s="179">
        <v>20</v>
      </c>
      <c r="F21" s="19">
        <v>1.32</v>
      </c>
      <c r="G21" s="19">
        <v>0.24</v>
      </c>
      <c r="H21" s="19">
        <v>8.0399999999999991</v>
      </c>
      <c r="I21" s="38">
        <v>39.6</v>
      </c>
      <c r="J21" s="37">
        <v>0.03</v>
      </c>
      <c r="K21" s="37">
        <v>0.02</v>
      </c>
      <c r="L21" s="37">
        <v>0</v>
      </c>
      <c r="M21" s="37">
        <v>0</v>
      </c>
      <c r="N21" s="37">
        <v>0</v>
      </c>
      <c r="O21" s="37">
        <v>5.8</v>
      </c>
      <c r="P21" s="37">
        <v>30</v>
      </c>
      <c r="Q21" s="37">
        <v>9.4</v>
      </c>
      <c r="R21" s="37">
        <v>0.78</v>
      </c>
      <c r="S21" s="37">
        <v>47</v>
      </c>
      <c r="T21" s="37">
        <v>1E-3</v>
      </c>
      <c r="U21" s="37">
        <v>1E-3</v>
      </c>
      <c r="V21" s="37">
        <v>0</v>
      </c>
    </row>
    <row r="22" spans="1:22" s="41" customFormat="1" ht="21.75" customHeight="1" x14ac:dyDescent="0.25">
      <c r="A22" s="272"/>
      <c r="B22" s="272"/>
      <c r="C22" s="310"/>
      <c r="D22" s="237" t="s">
        <v>16</v>
      </c>
      <c r="E22" s="182">
        <f>SUM(E15:E21)</f>
        <v>870</v>
      </c>
      <c r="F22" s="182">
        <f>SUM(F15:F21)</f>
        <v>42.000000000000007</v>
      </c>
      <c r="G22" s="182">
        <f>SUM(G15:G21)</f>
        <v>42.330000000000005</v>
      </c>
      <c r="H22" s="182">
        <f>SUM(H15:H21)</f>
        <v>83.860000000000014</v>
      </c>
      <c r="I22" s="311">
        <f>SUM(I15:I21)</f>
        <v>876.53000000000009</v>
      </c>
      <c r="J22" s="36">
        <f t="shared" ref="J22:V22" si="1">SUM(J15:J21)</f>
        <v>0.48000000000000009</v>
      </c>
      <c r="K22" s="36">
        <f t="shared" si="1"/>
        <v>0.52</v>
      </c>
      <c r="L22" s="36">
        <f t="shared" si="1"/>
        <v>17.690000000000001</v>
      </c>
      <c r="M22" s="36">
        <f t="shared" si="1"/>
        <v>270</v>
      </c>
      <c r="N22" s="36">
        <f t="shared" si="1"/>
        <v>0.42000000000000004</v>
      </c>
      <c r="O22" s="36">
        <f t="shared" si="1"/>
        <v>304.45</v>
      </c>
      <c r="P22" s="36">
        <f t="shared" si="1"/>
        <v>757.54</v>
      </c>
      <c r="Q22" s="36">
        <f t="shared" si="1"/>
        <v>250.71000000000004</v>
      </c>
      <c r="R22" s="36">
        <f t="shared" si="1"/>
        <v>10.120000000000001</v>
      </c>
      <c r="S22" s="36">
        <f t="shared" si="1"/>
        <v>1211.5</v>
      </c>
      <c r="T22" s="36">
        <f t="shared" si="1"/>
        <v>1.7219999999999999E-2</v>
      </c>
      <c r="U22" s="36">
        <f t="shared" si="1"/>
        <v>3.44E-2</v>
      </c>
      <c r="V22" s="36">
        <f t="shared" si="1"/>
        <v>3.0760000000000001</v>
      </c>
    </row>
    <row r="23" spans="1:22" s="41" customFormat="1" ht="21.75" customHeight="1" x14ac:dyDescent="0.25">
      <c r="A23" s="272"/>
      <c r="B23" s="272"/>
      <c r="C23" s="310"/>
      <c r="D23" s="237" t="s">
        <v>17</v>
      </c>
      <c r="E23" s="312"/>
      <c r="F23" s="313"/>
      <c r="G23" s="313"/>
      <c r="H23" s="313"/>
      <c r="I23" s="311">
        <f>I22/27.2</f>
        <v>32.225367647058825</v>
      </c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</row>
    <row r="24" spans="1:22" s="41" customFormat="1" ht="21.75" customHeight="1" x14ac:dyDescent="0.25">
      <c r="A24" s="254" t="s">
        <v>106</v>
      </c>
      <c r="B24" s="254"/>
      <c r="C24" s="254" t="s">
        <v>107</v>
      </c>
      <c r="D24" s="278" t="s">
        <v>133</v>
      </c>
      <c r="E24" s="179">
        <v>20</v>
      </c>
      <c r="F24" s="19">
        <v>0.17</v>
      </c>
      <c r="G24" s="19">
        <v>1.69</v>
      </c>
      <c r="H24" s="19">
        <v>14.9</v>
      </c>
      <c r="I24" s="38">
        <v>224</v>
      </c>
      <c r="J24" s="37">
        <v>0.02</v>
      </c>
      <c r="K24" s="37">
        <v>0</v>
      </c>
      <c r="L24" s="37">
        <v>0</v>
      </c>
      <c r="M24" s="37">
        <v>0</v>
      </c>
      <c r="N24" s="37">
        <v>0</v>
      </c>
      <c r="O24" s="37">
        <v>6</v>
      </c>
      <c r="P24" s="37">
        <v>14</v>
      </c>
      <c r="Q24" s="37">
        <v>0.5</v>
      </c>
      <c r="R24" s="37">
        <v>0.28999999999999998</v>
      </c>
      <c r="S24" s="37">
        <v>0</v>
      </c>
      <c r="T24" s="37">
        <v>0</v>
      </c>
      <c r="U24" s="37">
        <v>0</v>
      </c>
      <c r="V24" s="37">
        <v>0</v>
      </c>
    </row>
    <row r="25" spans="1:22" s="41" customFormat="1" ht="21.75" customHeight="1" x14ac:dyDescent="0.25">
      <c r="A25" s="254"/>
      <c r="B25" s="254">
        <v>27</v>
      </c>
      <c r="C25" s="254" t="s">
        <v>15</v>
      </c>
      <c r="D25" s="278" t="s">
        <v>134</v>
      </c>
      <c r="E25" s="258">
        <v>200</v>
      </c>
      <c r="F25" s="19">
        <v>2.02</v>
      </c>
      <c r="G25" s="19">
        <v>0.83</v>
      </c>
      <c r="H25" s="19">
        <v>34.869999999999997</v>
      </c>
      <c r="I25" s="37">
        <v>114.62</v>
      </c>
      <c r="J25" s="37">
        <v>0</v>
      </c>
      <c r="K25" s="37">
        <v>0</v>
      </c>
      <c r="L25" s="37">
        <v>20.51</v>
      </c>
      <c r="M25" s="37">
        <v>0</v>
      </c>
      <c r="N25" s="37">
        <v>0</v>
      </c>
      <c r="O25" s="37">
        <v>53.8</v>
      </c>
      <c r="P25" s="37">
        <v>0</v>
      </c>
      <c r="Q25" s="37">
        <v>28.28</v>
      </c>
      <c r="R25" s="37">
        <v>2.2799999999999998</v>
      </c>
      <c r="S25" s="37">
        <v>0</v>
      </c>
      <c r="T25" s="37">
        <v>0</v>
      </c>
      <c r="U25" s="37">
        <v>0</v>
      </c>
      <c r="V25" s="37">
        <v>0</v>
      </c>
    </row>
    <row r="26" spans="1:22" s="41" customFormat="1" ht="21.75" customHeight="1" x14ac:dyDescent="0.25">
      <c r="A26" s="272"/>
      <c r="B26" s="254">
        <v>21</v>
      </c>
      <c r="C26" s="254" t="s">
        <v>15</v>
      </c>
      <c r="D26" s="278" t="s">
        <v>108</v>
      </c>
      <c r="E26" s="179">
        <v>200</v>
      </c>
      <c r="F26" s="19">
        <v>0.2</v>
      </c>
      <c r="G26" s="19">
        <v>0</v>
      </c>
      <c r="H26" s="19">
        <v>11.1</v>
      </c>
      <c r="I26" s="38">
        <v>44.8</v>
      </c>
      <c r="J26" s="37">
        <v>0.08</v>
      </c>
      <c r="K26" s="37">
        <v>0</v>
      </c>
      <c r="L26" s="37">
        <v>0.87</v>
      </c>
      <c r="M26" s="37">
        <v>35.200000000000003</v>
      </c>
      <c r="N26" s="37">
        <v>0</v>
      </c>
      <c r="O26" s="37">
        <v>2.5</v>
      </c>
      <c r="P26" s="37">
        <v>1.8</v>
      </c>
      <c r="Q26" s="37">
        <v>14</v>
      </c>
      <c r="R26" s="37">
        <v>0.2</v>
      </c>
      <c r="S26" s="37">
        <v>0</v>
      </c>
      <c r="T26" s="37">
        <v>0</v>
      </c>
      <c r="U26" s="37">
        <v>0</v>
      </c>
      <c r="V26" s="37">
        <v>0</v>
      </c>
    </row>
    <row r="27" spans="1:22" s="41" customFormat="1" ht="21.75" customHeight="1" x14ac:dyDescent="0.25">
      <c r="A27" s="272"/>
      <c r="B27" s="254"/>
      <c r="C27" s="254"/>
      <c r="D27" s="315" t="s">
        <v>16</v>
      </c>
      <c r="E27" s="179">
        <v>420</v>
      </c>
      <c r="F27" s="19">
        <v>0.37</v>
      </c>
      <c r="G27" s="19">
        <v>1.69</v>
      </c>
      <c r="H27" s="19">
        <v>26</v>
      </c>
      <c r="I27" s="38">
        <v>383.42</v>
      </c>
      <c r="J27" s="37">
        <v>0.1</v>
      </c>
      <c r="K27" s="37">
        <v>0</v>
      </c>
      <c r="L27" s="37">
        <v>0.87</v>
      </c>
      <c r="M27" s="37">
        <v>35.200000000000003</v>
      </c>
      <c r="N27" s="37">
        <v>0</v>
      </c>
      <c r="O27" s="37">
        <v>8.5</v>
      </c>
      <c r="P27" s="37">
        <v>15.8</v>
      </c>
      <c r="Q27" s="37">
        <v>14.5</v>
      </c>
      <c r="R27" s="37">
        <v>0.49</v>
      </c>
      <c r="S27" s="37">
        <v>0</v>
      </c>
      <c r="T27" s="37">
        <v>0</v>
      </c>
      <c r="U27" s="37">
        <v>0</v>
      </c>
      <c r="V27" s="37">
        <v>0</v>
      </c>
    </row>
    <row r="28" spans="1:22" s="41" customFormat="1" ht="21.75" customHeight="1" x14ac:dyDescent="0.25">
      <c r="A28" s="272"/>
      <c r="B28" s="272"/>
      <c r="C28" s="272"/>
      <c r="D28" s="315" t="s">
        <v>17</v>
      </c>
      <c r="E28" s="179"/>
      <c r="F28" s="179"/>
      <c r="G28" s="179"/>
      <c r="H28" s="179"/>
      <c r="I28" s="42">
        <v>15.975833333333334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41" customFormat="1" ht="21.75" customHeight="1" x14ac:dyDescent="0.25">
      <c r="A29" s="254" t="s">
        <v>109</v>
      </c>
      <c r="B29" s="254">
        <v>88</v>
      </c>
      <c r="C29" s="254" t="s">
        <v>6</v>
      </c>
      <c r="D29" s="262" t="s">
        <v>96</v>
      </c>
      <c r="E29" s="258">
        <v>100</v>
      </c>
      <c r="F29" s="178">
        <v>24.9</v>
      </c>
      <c r="G29" s="178">
        <v>17</v>
      </c>
      <c r="H29" s="178">
        <v>0.6</v>
      </c>
      <c r="I29" s="40">
        <v>255.3</v>
      </c>
      <c r="J29" s="43">
        <v>0.06</v>
      </c>
      <c r="K29" s="43">
        <v>0</v>
      </c>
      <c r="L29" s="43">
        <v>1.38</v>
      </c>
      <c r="M29" s="43">
        <v>0.02</v>
      </c>
      <c r="N29" s="43">
        <v>0</v>
      </c>
      <c r="O29" s="43">
        <v>30.6</v>
      </c>
      <c r="P29" s="43">
        <v>189.69</v>
      </c>
      <c r="Q29" s="43">
        <v>23.5</v>
      </c>
      <c r="R29" s="43">
        <v>1.34</v>
      </c>
      <c r="S29" s="43">
        <v>0</v>
      </c>
      <c r="T29" s="43">
        <v>0</v>
      </c>
      <c r="U29" s="43">
        <v>0</v>
      </c>
      <c r="V29" s="43">
        <v>0</v>
      </c>
    </row>
    <row r="30" spans="1:22" s="41" customFormat="1" ht="21.75" customHeight="1" x14ac:dyDescent="0.25">
      <c r="A30" s="254"/>
      <c r="B30" s="254">
        <v>53</v>
      </c>
      <c r="C30" s="254" t="s">
        <v>51</v>
      </c>
      <c r="D30" s="278" t="s">
        <v>49</v>
      </c>
      <c r="E30" s="179">
        <v>180</v>
      </c>
      <c r="F30" s="178">
        <v>4.01</v>
      </c>
      <c r="G30" s="178">
        <v>5.89</v>
      </c>
      <c r="H30" s="178">
        <v>40.72</v>
      </c>
      <c r="I30" s="40">
        <v>229.79</v>
      </c>
      <c r="J30" s="40">
        <v>0.04</v>
      </c>
      <c r="K30" s="40">
        <v>0.03</v>
      </c>
      <c r="L30" s="40">
        <v>0</v>
      </c>
      <c r="M30" s="40">
        <v>20</v>
      </c>
      <c r="N30" s="40">
        <v>0.11</v>
      </c>
      <c r="O30" s="40">
        <v>7.55</v>
      </c>
      <c r="P30" s="40">
        <v>80.81</v>
      </c>
      <c r="Q30" s="40">
        <v>26.19</v>
      </c>
      <c r="R30" s="40">
        <v>0.55000000000000004</v>
      </c>
      <c r="S30" s="40">
        <v>51.93</v>
      </c>
      <c r="T30" s="40">
        <v>1E-3</v>
      </c>
      <c r="U30" s="40">
        <v>8.0000000000000002E-3</v>
      </c>
      <c r="V30" s="37">
        <v>0.03</v>
      </c>
    </row>
    <row r="31" spans="1:22" s="41" customFormat="1" ht="21.75" customHeight="1" x14ac:dyDescent="0.25">
      <c r="A31" s="254"/>
      <c r="B31" s="254"/>
      <c r="C31" s="254" t="s">
        <v>110</v>
      </c>
      <c r="D31" s="262" t="s">
        <v>111</v>
      </c>
      <c r="E31" s="258">
        <v>200</v>
      </c>
      <c r="F31" s="178">
        <v>5.6</v>
      </c>
      <c r="G31" s="178">
        <v>5</v>
      </c>
      <c r="H31" s="178">
        <v>22</v>
      </c>
      <c r="I31" s="40">
        <v>156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s="41" customFormat="1" ht="21.75" customHeight="1" x14ac:dyDescent="0.25">
      <c r="A32" s="272"/>
      <c r="B32" s="254">
        <v>107</v>
      </c>
      <c r="C32" s="254" t="s">
        <v>14</v>
      </c>
      <c r="D32" s="278" t="s">
        <v>135</v>
      </c>
      <c r="E32" s="316">
        <v>200</v>
      </c>
      <c r="F32" s="19">
        <v>0</v>
      </c>
      <c r="G32" s="19">
        <v>0</v>
      </c>
      <c r="H32" s="19">
        <v>22.8</v>
      </c>
      <c r="I32" s="37">
        <v>92</v>
      </c>
      <c r="J32" s="37">
        <v>0.04</v>
      </c>
      <c r="K32" s="37">
        <v>0.08</v>
      </c>
      <c r="L32" s="37">
        <v>12</v>
      </c>
      <c r="M32" s="37">
        <v>100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304</v>
      </c>
      <c r="T32" s="37">
        <v>0</v>
      </c>
      <c r="U32" s="37">
        <v>0</v>
      </c>
      <c r="V32" s="37">
        <v>0</v>
      </c>
    </row>
    <row r="33" spans="1:22" s="41" customFormat="1" ht="21.75" customHeight="1" x14ac:dyDescent="0.25">
      <c r="A33" s="254"/>
      <c r="B33" s="261">
        <v>119</v>
      </c>
      <c r="C33" s="254" t="s">
        <v>10</v>
      </c>
      <c r="D33" s="262" t="s">
        <v>46</v>
      </c>
      <c r="E33" s="179">
        <v>30</v>
      </c>
      <c r="F33" s="19">
        <v>2.13</v>
      </c>
      <c r="G33" s="19">
        <v>0.21</v>
      </c>
      <c r="H33" s="19">
        <v>13.26</v>
      </c>
      <c r="I33" s="38">
        <v>72</v>
      </c>
      <c r="J33" s="37">
        <v>0.03</v>
      </c>
      <c r="K33" s="37">
        <v>0.01</v>
      </c>
      <c r="L33" s="37">
        <v>0</v>
      </c>
      <c r="M33" s="37">
        <v>0</v>
      </c>
      <c r="N33" s="37">
        <v>0</v>
      </c>
      <c r="O33" s="37">
        <v>11.1</v>
      </c>
      <c r="P33" s="37">
        <v>65.400000000000006</v>
      </c>
      <c r="Q33" s="37">
        <v>19.5</v>
      </c>
      <c r="R33" s="37">
        <v>0.84</v>
      </c>
      <c r="S33" s="37">
        <v>27.9</v>
      </c>
      <c r="T33" s="37">
        <v>1E-3</v>
      </c>
      <c r="U33" s="37">
        <v>2E-3</v>
      </c>
      <c r="V33" s="37">
        <v>0</v>
      </c>
    </row>
    <row r="34" spans="1:22" s="41" customFormat="1" ht="21.75" customHeight="1" x14ac:dyDescent="0.25">
      <c r="A34" s="254"/>
      <c r="B34" s="254">
        <v>120</v>
      </c>
      <c r="C34" s="254" t="s">
        <v>11</v>
      </c>
      <c r="D34" s="262" t="s">
        <v>113</v>
      </c>
      <c r="E34" s="179">
        <v>20</v>
      </c>
      <c r="F34" s="19">
        <v>1.1399999999999999</v>
      </c>
      <c r="G34" s="19">
        <v>0.22</v>
      </c>
      <c r="H34" s="19">
        <v>7.44</v>
      </c>
      <c r="I34" s="38">
        <v>36.26</v>
      </c>
      <c r="J34" s="37">
        <v>0.02</v>
      </c>
      <c r="K34" s="37">
        <v>2.4E-2</v>
      </c>
      <c r="L34" s="37">
        <v>0.08</v>
      </c>
      <c r="M34" s="37">
        <v>0</v>
      </c>
      <c r="N34" s="37">
        <v>0</v>
      </c>
      <c r="O34" s="37">
        <v>6.8</v>
      </c>
      <c r="P34" s="37">
        <v>24</v>
      </c>
      <c r="Q34" s="37">
        <v>8.1999999999999993</v>
      </c>
      <c r="R34" s="37">
        <v>0.46</v>
      </c>
      <c r="S34" s="37">
        <v>73.5</v>
      </c>
      <c r="T34" s="37">
        <v>2E-3</v>
      </c>
      <c r="U34" s="37">
        <v>2E-3</v>
      </c>
      <c r="V34" s="37">
        <v>1.2E-2</v>
      </c>
    </row>
    <row r="35" spans="1:22" s="41" customFormat="1" ht="21.75" customHeight="1" x14ac:dyDescent="0.25">
      <c r="A35" s="259"/>
      <c r="B35" s="254"/>
      <c r="C35" s="254"/>
      <c r="D35" s="237" t="s">
        <v>16</v>
      </c>
      <c r="E35" s="182">
        <f>SUM(E29:E34)</f>
        <v>730</v>
      </c>
      <c r="F35" s="182">
        <f t="shared" ref="F35:I35" si="2">SUM(F29:F34)</f>
        <v>37.78</v>
      </c>
      <c r="G35" s="182">
        <f t="shared" si="2"/>
        <v>28.32</v>
      </c>
      <c r="H35" s="182">
        <f t="shared" si="2"/>
        <v>106.82000000000001</v>
      </c>
      <c r="I35" s="39">
        <f t="shared" si="2"/>
        <v>841.35</v>
      </c>
      <c r="J35" s="36">
        <v>0.16999999999999998</v>
      </c>
      <c r="K35" s="36">
        <v>0.27400000000000002</v>
      </c>
      <c r="L35" s="36">
        <v>12.64</v>
      </c>
      <c r="M35" s="36">
        <v>158.9</v>
      </c>
      <c r="N35" s="36">
        <v>0.08</v>
      </c>
      <c r="O35" s="36">
        <v>34.619999999999997</v>
      </c>
      <c r="P35" s="36">
        <v>340</v>
      </c>
      <c r="Q35" s="36">
        <v>76.260000000000005</v>
      </c>
      <c r="R35" s="36">
        <v>4.3099999999999996</v>
      </c>
      <c r="S35" s="36">
        <v>704.67</v>
      </c>
      <c r="T35" s="36">
        <v>9.7800000000000005E-3</v>
      </c>
      <c r="U35" s="36">
        <v>1.2280000000000001E-2</v>
      </c>
      <c r="V35" s="36">
        <v>9.8999999999999991E-2</v>
      </c>
    </row>
    <row r="36" spans="1:22" s="41" customFormat="1" ht="21.75" customHeight="1" x14ac:dyDescent="0.25">
      <c r="A36" s="254"/>
      <c r="B36" s="254"/>
      <c r="C36" s="254"/>
      <c r="D36" s="237" t="s">
        <v>17</v>
      </c>
      <c r="E36" s="179"/>
      <c r="F36" s="19"/>
      <c r="G36" s="19"/>
      <c r="H36" s="19"/>
      <c r="I36" s="44">
        <v>32.871489361702132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39" customHeight="1" x14ac:dyDescent="0.2">
      <c r="E37" s="35">
        <f>E35+E27+E22+E13</f>
        <v>2583</v>
      </c>
      <c r="I37" s="145">
        <f>I36+I28+I23+I14</f>
        <v>104.03813151856488</v>
      </c>
    </row>
    <row r="38" spans="1:22" ht="39" customHeight="1" x14ac:dyDescent="0.25">
      <c r="D38" s="20" t="s">
        <v>130</v>
      </c>
    </row>
    <row r="39" spans="1:22" ht="39" customHeight="1" x14ac:dyDescent="0.25">
      <c r="D39" s="20"/>
    </row>
    <row r="40" spans="1:22" ht="39" customHeight="1" x14ac:dyDescent="0.25">
      <c r="D40" s="20" t="s">
        <v>131</v>
      </c>
    </row>
  </sheetData>
  <mergeCells count="8">
    <mergeCell ref="J4:N4"/>
    <mergeCell ref="O4:V4"/>
    <mergeCell ref="A4:A5"/>
    <mergeCell ref="C4:C5"/>
    <mergeCell ref="B4:B5"/>
    <mergeCell ref="D4:D5"/>
    <mergeCell ref="E4:E5"/>
    <mergeCell ref="F4:H4"/>
  </mergeCells>
  <pageMargins left="0.7" right="0.7" top="0.75" bottom="0.75" header="0.3" footer="0.3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2:V44"/>
  <sheetViews>
    <sheetView view="pageBreakPreview" topLeftCell="A7" zoomScale="60" zoomScaleNormal="80" workbookViewId="0">
      <selection activeCell="Q35" sqref="Q35"/>
    </sheetView>
  </sheetViews>
  <sheetFormatPr defaultRowHeight="24.75" customHeight="1" x14ac:dyDescent="0.25"/>
  <cols>
    <col min="1" max="3" width="13.28515625" style="160" customWidth="1"/>
    <col min="4" max="4" width="55.7109375" style="15" customWidth="1"/>
    <col min="5" max="8" width="9" style="15" customWidth="1"/>
    <col min="9" max="9" width="9" style="162" customWidth="1"/>
    <col min="10" max="22" width="9" style="15" customWidth="1"/>
    <col min="23" max="16384" width="9.140625" style="15"/>
  </cols>
  <sheetData>
    <row r="2" spans="1:22" ht="24.75" customHeight="1" x14ac:dyDescent="0.45">
      <c r="A2" s="147"/>
      <c r="B2" s="147"/>
      <c r="C2" s="148"/>
      <c r="D2" s="59" t="s">
        <v>128</v>
      </c>
      <c r="E2" s="60" t="s">
        <v>129</v>
      </c>
      <c r="F2" s="60">
        <v>4</v>
      </c>
      <c r="G2" s="149"/>
      <c r="H2" s="149"/>
      <c r="I2" s="61" t="s">
        <v>144</v>
      </c>
      <c r="J2" s="150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</row>
    <row r="4" spans="1:22" ht="24.75" customHeight="1" x14ac:dyDescent="0.2">
      <c r="A4" s="430" t="s">
        <v>0</v>
      </c>
      <c r="B4" s="431" t="s">
        <v>127</v>
      </c>
      <c r="C4" s="430" t="s">
        <v>34</v>
      </c>
      <c r="D4" s="410" t="s">
        <v>33</v>
      </c>
      <c r="E4" s="410" t="s">
        <v>22</v>
      </c>
      <c r="F4" s="410" t="s">
        <v>18</v>
      </c>
      <c r="G4" s="410"/>
      <c r="H4" s="410"/>
      <c r="I4" s="55" t="s">
        <v>19</v>
      </c>
      <c r="J4" s="410" t="s">
        <v>20</v>
      </c>
      <c r="K4" s="410"/>
      <c r="L4" s="411"/>
      <c r="M4" s="411"/>
      <c r="N4" s="411"/>
      <c r="O4" s="410" t="s">
        <v>21</v>
      </c>
      <c r="P4" s="410"/>
      <c r="Q4" s="410"/>
      <c r="R4" s="410"/>
      <c r="S4" s="410"/>
      <c r="T4" s="410"/>
      <c r="U4" s="410"/>
      <c r="V4" s="410"/>
    </row>
    <row r="5" spans="1:22" ht="24.75" customHeight="1" x14ac:dyDescent="0.2">
      <c r="A5" s="430"/>
      <c r="B5" s="431"/>
      <c r="C5" s="430"/>
      <c r="D5" s="410"/>
      <c r="E5" s="410"/>
      <c r="F5" s="95" t="s">
        <v>23</v>
      </c>
      <c r="G5" s="95" t="s">
        <v>24</v>
      </c>
      <c r="H5" s="95" t="s">
        <v>25</v>
      </c>
      <c r="I5" s="55" t="s">
        <v>26</v>
      </c>
      <c r="J5" s="95" t="s">
        <v>27</v>
      </c>
      <c r="K5" s="95" t="s">
        <v>68</v>
      </c>
      <c r="L5" s="95" t="s">
        <v>28</v>
      </c>
      <c r="M5" s="95" t="s">
        <v>69</v>
      </c>
      <c r="N5" s="95" t="s">
        <v>70</v>
      </c>
      <c r="O5" s="95" t="s">
        <v>29</v>
      </c>
      <c r="P5" s="95" t="s">
        <v>30</v>
      </c>
      <c r="Q5" s="95" t="s">
        <v>31</v>
      </c>
      <c r="R5" s="95" t="s">
        <v>32</v>
      </c>
      <c r="S5" s="95" t="s">
        <v>71</v>
      </c>
      <c r="T5" s="95" t="s">
        <v>72</v>
      </c>
      <c r="U5" s="95" t="s">
        <v>73</v>
      </c>
      <c r="V5" s="95" t="s">
        <v>74</v>
      </c>
    </row>
    <row r="6" spans="1:22" s="162" customFormat="1" ht="27" customHeight="1" x14ac:dyDescent="0.2">
      <c r="A6" s="321" t="s">
        <v>2</v>
      </c>
      <c r="B6" s="322">
        <v>66</v>
      </c>
      <c r="C6" s="322" t="s">
        <v>50</v>
      </c>
      <c r="D6" s="323" t="s">
        <v>140</v>
      </c>
      <c r="E6" s="322">
        <v>200</v>
      </c>
      <c r="F6" s="155">
        <v>20.79</v>
      </c>
      <c r="G6" s="155">
        <v>21.94</v>
      </c>
      <c r="H6" s="155">
        <v>3.72</v>
      </c>
      <c r="I6" s="155">
        <v>296.49</v>
      </c>
      <c r="J6" s="155">
        <v>0.1</v>
      </c>
      <c r="K6" s="155">
        <v>0.64</v>
      </c>
      <c r="L6" s="155">
        <v>0.31</v>
      </c>
      <c r="M6" s="155">
        <v>280</v>
      </c>
      <c r="N6" s="155">
        <v>3.64</v>
      </c>
      <c r="O6" s="155">
        <v>144.41999999999999</v>
      </c>
      <c r="P6" s="155">
        <v>316.49</v>
      </c>
      <c r="Q6" s="155">
        <v>24.14</v>
      </c>
      <c r="R6" s="155">
        <v>3.56</v>
      </c>
      <c r="S6" s="155">
        <v>260.39999999999998</v>
      </c>
      <c r="T6" s="155">
        <v>4.7800000000000004E-3</v>
      </c>
      <c r="U6" s="155">
        <v>4.4339999999999997E-2</v>
      </c>
      <c r="V6" s="155">
        <v>0.01</v>
      </c>
    </row>
    <row r="7" spans="1:22" s="162" customFormat="1" ht="27" customHeight="1" x14ac:dyDescent="0.2">
      <c r="A7" s="321"/>
      <c r="B7" s="324">
        <v>59</v>
      </c>
      <c r="C7" s="324" t="s">
        <v>50</v>
      </c>
      <c r="D7" s="325" t="s">
        <v>80</v>
      </c>
      <c r="E7" s="322">
        <v>258</v>
      </c>
      <c r="F7" s="324">
        <v>10.32</v>
      </c>
      <c r="G7" s="324">
        <v>10.99</v>
      </c>
      <c r="H7" s="324">
        <v>37.36</v>
      </c>
      <c r="I7" s="164">
        <v>289.88</v>
      </c>
      <c r="J7" s="324">
        <v>0.18</v>
      </c>
      <c r="K7" s="324">
        <v>0.31</v>
      </c>
      <c r="L7" s="324">
        <v>1.21</v>
      </c>
      <c r="M7" s="324">
        <v>40</v>
      </c>
      <c r="N7" s="324">
        <v>0.2</v>
      </c>
      <c r="O7" s="324">
        <v>264.2</v>
      </c>
      <c r="P7" s="324">
        <v>281.16000000000003</v>
      </c>
      <c r="Q7" s="324">
        <v>66.569999999999993</v>
      </c>
      <c r="R7" s="324">
        <v>1.31</v>
      </c>
      <c r="S7" s="324">
        <v>377.03</v>
      </c>
      <c r="T7" s="324">
        <v>1.9769999999999999E-2</v>
      </c>
      <c r="U7" s="324">
        <v>1.2800000000000001E-2</v>
      </c>
      <c r="V7" s="324">
        <v>0.06</v>
      </c>
    </row>
    <row r="8" spans="1:22" s="162" customFormat="1" ht="27" customHeight="1" x14ac:dyDescent="0.2">
      <c r="A8" s="321"/>
      <c r="B8" s="321">
        <v>114</v>
      </c>
      <c r="C8" s="326" t="s">
        <v>37</v>
      </c>
      <c r="D8" s="326" t="s">
        <v>43</v>
      </c>
      <c r="E8" s="324">
        <v>200</v>
      </c>
      <c r="F8" s="97">
        <v>0</v>
      </c>
      <c r="G8" s="97">
        <v>0</v>
      </c>
      <c r="H8" s="97">
        <v>7.27</v>
      </c>
      <c r="I8" s="97">
        <v>28.73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0.26</v>
      </c>
      <c r="P8" s="97">
        <v>0.03</v>
      </c>
      <c r="Q8" s="97">
        <v>0.03</v>
      </c>
      <c r="R8" s="97">
        <v>0.02</v>
      </c>
      <c r="S8" s="97">
        <v>0.28999999999999998</v>
      </c>
      <c r="T8" s="97">
        <v>0</v>
      </c>
      <c r="U8" s="97">
        <v>0</v>
      </c>
      <c r="V8" s="97">
        <v>0</v>
      </c>
    </row>
    <row r="9" spans="1:22" s="162" customFormat="1" ht="27" customHeight="1" x14ac:dyDescent="0.2">
      <c r="A9" s="321"/>
      <c r="B9" s="193">
        <v>121</v>
      </c>
      <c r="C9" s="326" t="s">
        <v>10</v>
      </c>
      <c r="D9" s="326" t="s">
        <v>42</v>
      </c>
      <c r="E9" s="321">
        <v>30</v>
      </c>
      <c r="F9" s="97">
        <v>2.25</v>
      </c>
      <c r="G9" s="97">
        <v>0.87</v>
      </c>
      <c r="H9" s="97">
        <v>14.94</v>
      </c>
      <c r="I9" s="97">
        <v>78.599999999999994</v>
      </c>
      <c r="J9" s="97">
        <v>0.03</v>
      </c>
      <c r="K9" s="97">
        <v>0.01</v>
      </c>
      <c r="L9" s="97">
        <v>0</v>
      </c>
      <c r="M9" s="97">
        <v>0</v>
      </c>
      <c r="N9" s="97">
        <v>0</v>
      </c>
      <c r="O9" s="97">
        <v>5.7</v>
      </c>
      <c r="P9" s="97">
        <v>19.5</v>
      </c>
      <c r="Q9" s="97">
        <v>3.9</v>
      </c>
      <c r="R9" s="97">
        <v>0.36</v>
      </c>
      <c r="S9" s="97">
        <v>27.6</v>
      </c>
      <c r="T9" s="97">
        <v>0</v>
      </c>
      <c r="U9" s="97">
        <v>0</v>
      </c>
      <c r="V9" s="97">
        <v>0</v>
      </c>
    </row>
    <row r="10" spans="1:22" s="162" customFormat="1" ht="27" customHeight="1" x14ac:dyDescent="0.2">
      <c r="A10" s="321"/>
      <c r="B10" s="321"/>
      <c r="C10" s="326"/>
      <c r="D10" s="327" t="s">
        <v>16</v>
      </c>
      <c r="E10" s="159">
        <f t="shared" ref="E10:V10" si="0">SUM(E6:E9)</f>
        <v>688</v>
      </c>
      <c r="F10" s="328">
        <f t="shared" si="0"/>
        <v>33.36</v>
      </c>
      <c r="G10" s="328">
        <f t="shared" si="0"/>
        <v>33.799999999999997</v>
      </c>
      <c r="H10" s="328">
        <f t="shared" si="0"/>
        <v>63.289999999999992</v>
      </c>
      <c r="I10" s="152">
        <f t="shared" si="0"/>
        <v>693.7</v>
      </c>
      <c r="J10" s="97">
        <f t="shared" si="0"/>
        <v>0.31000000000000005</v>
      </c>
      <c r="K10" s="97">
        <f t="shared" si="0"/>
        <v>0.96</v>
      </c>
      <c r="L10" s="97">
        <f t="shared" si="0"/>
        <v>1.52</v>
      </c>
      <c r="M10" s="97">
        <f t="shared" si="0"/>
        <v>320</v>
      </c>
      <c r="N10" s="97">
        <f t="shared" si="0"/>
        <v>3.8400000000000003</v>
      </c>
      <c r="O10" s="97">
        <f t="shared" si="0"/>
        <v>414.58</v>
      </c>
      <c r="P10" s="97">
        <f t="shared" si="0"/>
        <v>617.18000000000006</v>
      </c>
      <c r="Q10" s="97">
        <f t="shared" si="0"/>
        <v>94.64</v>
      </c>
      <c r="R10" s="97">
        <f t="shared" si="0"/>
        <v>5.25</v>
      </c>
      <c r="S10" s="97">
        <f t="shared" si="0"/>
        <v>665.31999999999994</v>
      </c>
      <c r="T10" s="97">
        <f t="shared" si="0"/>
        <v>2.4549999999999999E-2</v>
      </c>
      <c r="U10" s="97">
        <f t="shared" si="0"/>
        <v>5.7139999999999996E-2</v>
      </c>
      <c r="V10" s="97">
        <f t="shared" si="0"/>
        <v>6.9999999999999993E-2</v>
      </c>
    </row>
    <row r="11" spans="1:22" s="162" customFormat="1" ht="27" customHeight="1" x14ac:dyDescent="0.2">
      <c r="A11" s="321"/>
      <c r="B11" s="321"/>
      <c r="C11" s="326"/>
      <c r="D11" s="327" t="s">
        <v>17</v>
      </c>
      <c r="E11" s="159"/>
      <c r="F11" s="329"/>
      <c r="G11" s="329"/>
      <c r="H11" s="329"/>
      <c r="I11" s="153">
        <f>I10/27.2</f>
        <v>25.503676470588239</v>
      </c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</row>
    <row r="12" spans="1:22" s="162" customFormat="1" ht="27" customHeight="1" x14ac:dyDescent="0.25">
      <c r="A12" s="321" t="s">
        <v>3</v>
      </c>
      <c r="B12" s="331">
        <v>4</v>
      </c>
      <c r="C12" s="332" t="s">
        <v>15</v>
      </c>
      <c r="D12" s="333" t="s">
        <v>83</v>
      </c>
      <c r="E12" s="334">
        <v>100</v>
      </c>
      <c r="F12" s="199">
        <v>0.96</v>
      </c>
      <c r="G12" s="199">
        <v>8.89</v>
      </c>
      <c r="H12" s="199">
        <v>3.05</v>
      </c>
      <c r="I12" s="199">
        <v>93.31</v>
      </c>
      <c r="J12" s="198">
        <v>0.04</v>
      </c>
      <c r="K12" s="198">
        <v>0.04</v>
      </c>
      <c r="L12" s="198">
        <v>19.920000000000002</v>
      </c>
      <c r="M12" s="198">
        <v>90</v>
      </c>
      <c r="N12" s="198">
        <v>0</v>
      </c>
      <c r="O12" s="198">
        <v>27.17</v>
      </c>
      <c r="P12" s="198">
        <v>34.89</v>
      </c>
      <c r="Q12" s="198">
        <v>18.29</v>
      </c>
      <c r="R12" s="198">
        <v>0.75</v>
      </c>
      <c r="S12" s="198">
        <v>232.69</v>
      </c>
      <c r="T12" s="198">
        <v>1E-3</v>
      </c>
      <c r="U12" s="198">
        <v>0</v>
      </c>
      <c r="V12" s="198">
        <v>0.01</v>
      </c>
    </row>
    <row r="13" spans="1:22" s="162" customFormat="1" ht="27" customHeight="1" x14ac:dyDescent="0.2">
      <c r="A13" s="321"/>
      <c r="B13" s="321">
        <v>32</v>
      </c>
      <c r="C13" s="326" t="s">
        <v>5</v>
      </c>
      <c r="D13" s="326" t="s">
        <v>44</v>
      </c>
      <c r="E13" s="321">
        <v>250</v>
      </c>
      <c r="F13" s="96">
        <v>7.33</v>
      </c>
      <c r="G13" s="96">
        <v>10.81</v>
      </c>
      <c r="H13" s="96">
        <v>12.12</v>
      </c>
      <c r="I13" s="96">
        <v>176</v>
      </c>
      <c r="J13" s="96">
        <v>0.06</v>
      </c>
      <c r="K13" s="96">
        <v>0.09</v>
      </c>
      <c r="L13" s="96">
        <v>5.41</v>
      </c>
      <c r="M13" s="96">
        <v>160</v>
      </c>
      <c r="N13" s="96">
        <v>0.09</v>
      </c>
      <c r="O13" s="96">
        <v>40.33</v>
      </c>
      <c r="P13" s="96">
        <v>104.16</v>
      </c>
      <c r="Q13" s="96">
        <v>28.61</v>
      </c>
      <c r="R13" s="96">
        <v>1.82</v>
      </c>
      <c r="S13" s="96">
        <v>405.3</v>
      </c>
      <c r="T13" s="96">
        <v>8.0000000000000002E-3</v>
      </c>
      <c r="U13" s="96">
        <v>1E-3</v>
      </c>
      <c r="V13" s="96">
        <v>0.04</v>
      </c>
    </row>
    <row r="14" spans="1:22" s="162" customFormat="1" ht="27" customHeight="1" x14ac:dyDescent="0.2">
      <c r="A14" s="335"/>
      <c r="B14" s="336">
        <v>240</v>
      </c>
      <c r="C14" s="336" t="s">
        <v>6</v>
      </c>
      <c r="D14" s="337" t="s">
        <v>75</v>
      </c>
      <c r="E14" s="191">
        <v>100</v>
      </c>
      <c r="F14" s="126">
        <v>22.42</v>
      </c>
      <c r="G14" s="126">
        <v>22.57</v>
      </c>
      <c r="H14" s="126">
        <v>2.33</v>
      </c>
      <c r="I14" s="165">
        <v>304.45</v>
      </c>
      <c r="J14" s="165">
        <v>0.08</v>
      </c>
      <c r="K14" s="165">
        <v>0.21</v>
      </c>
      <c r="L14" s="165">
        <v>1.67</v>
      </c>
      <c r="M14" s="165">
        <v>250</v>
      </c>
      <c r="N14" s="165">
        <v>0.47</v>
      </c>
      <c r="O14" s="165">
        <v>172.07</v>
      </c>
      <c r="P14" s="165">
        <v>246.7</v>
      </c>
      <c r="Q14" s="165">
        <v>29.43</v>
      </c>
      <c r="R14" s="165">
        <v>1.65</v>
      </c>
      <c r="S14" s="165">
        <v>264.22000000000003</v>
      </c>
      <c r="T14" s="165">
        <v>5.0000000000000001E-3</v>
      </c>
      <c r="U14" s="165">
        <v>2.8E-3</v>
      </c>
      <c r="V14" s="165">
        <v>0.12</v>
      </c>
    </row>
    <row r="15" spans="1:22" s="162" customFormat="1" ht="27" customHeight="1" x14ac:dyDescent="0.2">
      <c r="A15" s="335"/>
      <c r="B15" s="338">
        <v>52</v>
      </c>
      <c r="C15" s="338" t="s">
        <v>58</v>
      </c>
      <c r="D15" s="325" t="s">
        <v>141</v>
      </c>
      <c r="E15" s="322">
        <v>180</v>
      </c>
      <c r="F15" s="324">
        <v>3.98</v>
      </c>
      <c r="G15" s="155">
        <v>6.68</v>
      </c>
      <c r="H15" s="155">
        <v>31.19</v>
      </c>
      <c r="I15" s="166">
        <v>200.49</v>
      </c>
      <c r="J15" s="166">
        <v>0.18</v>
      </c>
      <c r="K15" s="166">
        <v>0.12</v>
      </c>
      <c r="L15" s="166">
        <v>16.8</v>
      </c>
      <c r="M15" s="166">
        <v>30</v>
      </c>
      <c r="N15" s="166">
        <v>0.09</v>
      </c>
      <c r="O15" s="166">
        <v>21.3</v>
      </c>
      <c r="P15" s="166">
        <v>107.88</v>
      </c>
      <c r="Q15" s="166">
        <v>42.11</v>
      </c>
      <c r="R15" s="166">
        <v>1.67</v>
      </c>
      <c r="S15" s="166">
        <v>990.81</v>
      </c>
      <c r="T15" s="166">
        <v>9.1999999999999998E-3</v>
      </c>
      <c r="U15" s="166">
        <v>5.9999999999999995E-4</v>
      </c>
      <c r="V15" s="166">
        <v>0.06</v>
      </c>
    </row>
    <row r="16" spans="1:22" s="162" customFormat="1" ht="27" customHeight="1" x14ac:dyDescent="0.2">
      <c r="A16" s="335"/>
      <c r="B16" s="321">
        <v>107</v>
      </c>
      <c r="C16" s="326" t="s">
        <v>14</v>
      </c>
      <c r="D16" s="325" t="s">
        <v>81</v>
      </c>
      <c r="E16" s="321">
        <v>200</v>
      </c>
      <c r="F16" s="97">
        <v>1</v>
      </c>
      <c r="G16" s="97">
        <v>0.2</v>
      </c>
      <c r="H16" s="97">
        <v>20.2</v>
      </c>
      <c r="I16" s="97">
        <v>92</v>
      </c>
      <c r="J16" s="97">
        <v>0.02</v>
      </c>
      <c r="K16" s="97">
        <v>0.02</v>
      </c>
      <c r="L16" s="97">
        <v>4</v>
      </c>
      <c r="M16" s="97">
        <v>0</v>
      </c>
      <c r="N16" s="97">
        <v>0</v>
      </c>
      <c r="O16" s="97">
        <v>14</v>
      </c>
      <c r="P16" s="97">
        <v>14</v>
      </c>
      <c r="Q16" s="97">
        <v>8</v>
      </c>
      <c r="R16" s="97">
        <v>2.8</v>
      </c>
      <c r="S16" s="97">
        <v>240</v>
      </c>
      <c r="T16" s="97">
        <v>2E-3</v>
      </c>
      <c r="U16" s="97">
        <v>0</v>
      </c>
      <c r="V16" s="97">
        <v>0</v>
      </c>
    </row>
    <row r="17" spans="1:22" s="162" customFormat="1" ht="27" customHeight="1" x14ac:dyDescent="0.2">
      <c r="A17" s="335"/>
      <c r="B17" s="193">
        <v>119</v>
      </c>
      <c r="C17" s="326" t="s">
        <v>10</v>
      </c>
      <c r="D17" s="326" t="s">
        <v>46</v>
      </c>
      <c r="E17" s="324">
        <v>20</v>
      </c>
      <c r="F17" s="103">
        <v>1.52</v>
      </c>
      <c r="G17" s="103">
        <v>0.16</v>
      </c>
      <c r="H17" s="103">
        <v>9.84</v>
      </c>
      <c r="I17" s="98">
        <v>47</v>
      </c>
      <c r="J17" s="103">
        <v>0.02</v>
      </c>
      <c r="K17" s="103">
        <v>0.01</v>
      </c>
      <c r="L17" s="103">
        <v>0</v>
      </c>
      <c r="M17" s="103">
        <v>0</v>
      </c>
      <c r="N17" s="103">
        <v>0</v>
      </c>
      <c r="O17" s="103">
        <v>4</v>
      </c>
      <c r="P17" s="103">
        <v>13</v>
      </c>
      <c r="Q17" s="103">
        <v>2.8</v>
      </c>
      <c r="R17" s="103">
        <v>0.22</v>
      </c>
      <c r="S17" s="103">
        <v>18.600000000000001</v>
      </c>
      <c r="T17" s="103">
        <v>1E-3</v>
      </c>
      <c r="U17" s="103">
        <v>1E-3</v>
      </c>
      <c r="V17" s="103">
        <v>2.9</v>
      </c>
    </row>
    <row r="18" spans="1:22" s="162" customFormat="1" ht="27" customHeight="1" x14ac:dyDescent="0.2">
      <c r="A18" s="335"/>
      <c r="B18" s="321">
        <v>120</v>
      </c>
      <c r="C18" s="326" t="s">
        <v>11</v>
      </c>
      <c r="D18" s="326" t="s">
        <v>38</v>
      </c>
      <c r="E18" s="324">
        <v>20</v>
      </c>
      <c r="F18" s="103">
        <v>1.32</v>
      </c>
      <c r="G18" s="103">
        <v>0.24</v>
      </c>
      <c r="H18" s="103">
        <v>8.0399999999999991</v>
      </c>
      <c r="I18" s="98">
        <v>39.6</v>
      </c>
      <c r="J18" s="103">
        <v>0.03</v>
      </c>
      <c r="K18" s="103">
        <v>0.02</v>
      </c>
      <c r="L18" s="103">
        <v>0</v>
      </c>
      <c r="M18" s="103">
        <v>0</v>
      </c>
      <c r="N18" s="103">
        <v>0</v>
      </c>
      <c r="O18" s="103">
        <v>5.8</v>
      </c>
      <c r="P18" s="103">
        <v>30</v>
      </c>
      <c r="Q18" s="103">
        <v>9.4</v>
      </c>
      <c r="R18" s="103">
        <v>0.78</v>
      </c>
      <c r="S18" s="103">
        <v>47</v>
      </c>
      <c r="T18" s="103">
        <v>1E-3</v>
      </c>
      <c r="U18" s="103">
        <v>1E-3</v>
      </c>
      <c r="V18" s="103">
        <v>0</v>
      </c>
    </row>
    <row r="19" spans="1:22" s="162" customFormat="1" ht="27" customHeight="1" x14ac:dyDescent="0.2">
      <c r="A19" s="335"/>
      <c r="B19" s="321"/>
      <c r="C19" s="326"/>
      <c r="D19" s="55" t="s">
        <v>16</v>
      </c>
      <c r="E19" s="207">
        <f>SUM(E12:E18)</f>
        <v>870</v>
      </c>
      <c r="F19" s="156">
        <f t="shared" ref="F19:H19" si="1">SUM(F12:F18)</f>
        <v>38.53</v>
      </c>
      <c r="G19" s="156">
        <f t="shared" si="1"/>
        <v>49.550000000000004</v>
      </c>
      <c r="H19" s="156">
        <f t="shared" si="1"/>
        <v>86.77000000000001</v>
      </c>
      <c r="I19" s="156">
        <f>SUM(I12:I18)</f>
        <v>952.85</v>
      </c>
      <c r="J19" s="164">
        <f t="shared" ref="J19" si="2">SUM(J12:J18)</f>
        <v>0.43000000000000005</v>
      </c>
      <c r="K19" s="164">
        <f t="shared" ref="K19" si="3">SUM(K12:K18)</f>
        <v>0.51</v>
      </c>
      <c r="L19" s="164">
        <f t="shared" ref="L19:M19" si="4">SUM(L12:L18)</f>
        <v>47.8</v>
      </c>
      <c r="M19" s="164">
        <f t="shared" si="4"/>
        <v>530</v>
      </c>
      <c r="N19" s="164">
        <f t="shared" ref="N19" si="5">SUM(N12:N18)</f>
        <v>0.64999999999999991</v>
      </c>
      <c r="O19" s="164">
        <f t="shared" ref="O19" si="6">SUM(O12:O18)</f>
        <v>284.67</v>
      </c>
      <c r="P19" s="164">
        <f t="shared" ref="P19:Q19" si="7">SUM(P12:P18)</f>
        <v>550.63</v>
      </c>
      <c r="Q19" s="164">
        <f t="shared" si="7"/>
        <v>138.64000000000001</v>
      </c>
      <c r="R19" s="164">
        <f t="shared" ref="R19" si="8">SUM(R12:R18)</f>
        <v>9.6900000000000013</v>
      </c>
      <c r="S19" s="164">
        <f>SUM(S12:S18)</f>
        <v>2198.62</v>
      </c>
      <c r="T19" s="164">
        <f t="shared" ref="T19:U19" si="9">SUM(T12:T18)</f>
        <v>2.7200000000000002E-2</v>
      </c>
      <c r="U19" s="164">
        <f t="shared" si="9"/>
        <v>6.4000000000000003E-3</v>
      </c>
      <c r="V19" s="164">
        <f t="shared" ref="V19" si="10">SUM(V12:V18)</f>
        <v>3.13</v>
      </c>
    </row>
    <row r="20" spans="1:22" s="162" customFormat="1" ht="27" customHeight="1" x14ac:dyDescent="0.2">
      <c r="A20" s="335"/>
      <c r="B20" s="335"/>
      <c r="C20" s="252"/>
      <c r="D20" s="55" t="s">
        <v>17</v>
      </c>
      <c r="E20" s="207"/>
      <c r="F20" s="207"/>
      <c r="G20" s="207"/>
      <c r="H20" s="207"/>
      <c r="I20" s="156">
        <f>I19/27.2</f>
        <v>35.03125</v>
      </c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</row>
    <row r="21" spans="1:22" s="162" customFormat="1" ht="27" customHeight="1" x14ac:dyDescent="0.2">
      <c r="A21" s="321" t="s">
        <v>106</v>
      </c>
      <c r="B21" s="321"/>
      <c r="C21" s="321" t="s">
        <v>107</v>
      </c>
      <c r="D21" s="339" t="s">
        <v>114</v>
      </c>
      <c r="E21" s="340">
        <v>50</v>
      </c>
      <c r="F21" s="97">
        <v>2.72</v>
      </c>
      <c r="G21" s="97">
        <v>1.93</v>
      </c>
      <c r="H21" s="97">
        <v>30.83</v>
      </c>
      <c r="I21" s="157">
        <v>237.19</v>
      </c>
      <c r="J21" s="97">
        <v>0</v>
      </c>
      <c r="K21" s="97">
        <v>0</v>
      </c>
      <c r="L21" s="97">
        <v>0.03</v>
      </c>
      <c r="M21" s="97">
        <v>0</v>
      </c>
      <c r="N21" s="97">
        <v>0</v>
      </c>
      <c r="O21" s="97">
        <v>9.74</v>
      </c>
      <c r="P21" s="97">
        <v>31.62</v>
      </c>
      <c r="Q21" s="97">
        <v>2.81</v>
      </c>
      <c r="R21" s="97">
        <v>0.43</v>
      </c>
      <c r="S21" s="97">
        <v>0</v>
      </c>
      <c r="T21" s="97">
        <v>0</v>
      </c>
      <c r="U21" s="97">
        <v>0</v>
      </c>
      <c r="V21" s="97">
        <v>0</v>
      </c>
    </row>
    <row r="22" spans="1:22" s="162" customFormat="1" ht="27" customHeight="1" x14ac:dyDescent="0.2">
      <c r="A22" s="321"/>
      <c r="B22" s="321">
        <v>21</v>
      </c>
      <c r="C22" s="321" t="s">
        <v>15</v>
      </c>
      <c r="D22" s="339" t="s">
        <v>108</v>
      </c>
      <c r="E22" s="321">
        <v>200</v>
      </c>
      <c r="F22" s="97">
        <v>2.02</v>
      </c>
      <c r="G22" s="97">
        <v>0.83</v>
      </c>
      <c r="H22" s="97">
        <v>34.869999999999997</v>
      </c>
      <c r="I22" s="97">
        <v>114.62</v>
      </c>
      <c r="J22" s="97">
        <v>0</v>
      </c>
      <c r="K22" s="97">
        <v>0</v>
      </c>
      <c r="L22" s="97">
        <v>20.51</v>
      </c>
      <c r="M22" s="97">
        <v>0</v>
      </c>
      <c r="N22" s="97">
        <v>0</v>
      </c>
      <c r="O22" s="97">
        <v>53.8</v>
      </c>
      <c r="P22" s="97">
        <v>0</v>
      </c>
      <c r="Q22" s="97">
        <v>28.28</v>
      </c>
      <c r="R22" s="97">
        <v>2.2799999999999998</v>
      </c>
      <c r="S22" s="97">
        <v>0</v>
      </c>
      <c r="T22" s="97">
        <v>0</v>
      </c>
      <c r="U22" s="97">
        <v>0</v>
      </c>
      <c r="V22" s="97">
        <v>0</v>
      </c>
    </row>
    <row r="23" spans="1:22" s="162" customFormat="1" ht="27" customHeight="1" x14ac:dyDescent="0.2">
      <c r="A23" s="321"/>
      <c r="B23" s="321">
        <v>113</v>
      </c>
      <c r="C23" s="321" t="s">
        <v>1</v>
      </c>
      <c r="D23" s="339" t="s">
        <v>136</v>
      </c>
      <c r="E23" s="340">
        <v>200</v>
      </c>
      <c r="F23" s="97">
        <v>0.2</v>
      </c>
      <c r="G23" s="97">
        <v>0</v>
      </c>
      <c r="H23" s="97">
        <v>11</v>
      </c>
      <c r="I23" s="157">
        <v>45.6</v>
      </c>
      <c r="J23" s="97">
        <v>0</v>
      </c>
      <c r="K23" s="97">
        <v>0</v>
      </c>
      <c r="L23" s="97">
        <v>2.6</v>
      </c>
      <c r="M23" s="97">
        <v>0</v>
      </c>
      <c r="N23" s="97">
        <v>0</v>
      </c>
      <c r="O23" s="97">
        <v>15.64</v>
      </c>
      <c r="P23" s="97">
        <v>8.8000000000000007</v>
      </c>
      <c r="Q23" s="97">
        <v>4.72</v>
      </c>
      <c r="R23" s="97">
        <v>0.8</v>
      </c>
      <c r="S23" s="97">
        <v>15.34</v>
      </c>
      <c r="T23" s="97">
        <v>0</v>
      </c>
      <c r="U23" s="97">
        <v>0</v>
      </c>
      <c r="V23" s="97">
        <v>0</v>
      </c>
    </row>
    <row r="24" spans="1:22" s="162" customFormat="1" ht="27" customHeight="1" x14ac:dyDescent="0.2">
      <c r="A24" s="321"/>
      <c r="B24" s="321"/>
      <c r="C24" s="321"/>
      <c r="D24" s="341" t="s">
        <v>16</v>
      </c>
      <c r="E24" s="159">
        <v>450</v>
      </c>
      <c r="F24" s="97">
        <v>2.9200000000000004</v>
      </c>
      <c r="G24" s="97">
        <v>1.93</v>
      </c>
      <c r="H24" s="97">
        <v>41.83</v>
      </c>
      <c r="I24" s="157">
        <v>397.41</v>
      </c>
      <c r="J24" s="97">
        <v>0</v>
      </c>
      <c r="K24" s="97">
        <v>0</v>
      </c>
      <c r="L24" s="97">
        <v>2.63</v>
      </c>
      <c r="M24" s="97">
        <v>0</v>
      </c>
      <c r="N24" s="97">
        <v>0</v>
      </c>
      <c r="O24" s="97">
        <v>25.380000000000003</v>
      </c>
      <c r="P24" s="97">
        <v>40.42</v>
      </c>
      <c r="Q24" s="97">
        <v>7.5299999999999994</v>
      </c>
      <c r="R24" s="97">
        <v>1.23</v>
      </c>
      <c r="S24" s="97">
        <v>15.34</v>
      </c>
      <c r="T24" s="97">
        <v>0</v>
      </c>
      <c r="U24" s="97">
        <v>0</v>
      </c>
      <c r="V24" s="97">
        <v>0</v>
      </c>
    </row>
    <row r="25" spans="1:22" s="162" customFormat="1" ht="27" customHeight="1" x14ac:dyDescent="0.2">
      <c r="A25" s="321"/>
      <c r="B25" s="321"/>
      <c r="C25" s="321"/>
      <c r="D25" s="341" t="s">
        <v>17</v>
      </c>
      <c r="E25" s="340"/>
      <c r="F25" s="340"/>
      <c r="G25" s="340"/>
      <c r="H25" s="340"/>
      <c r="I25" s="158">
        <v>16.55875</v>
      </c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</row>
    <row r="26" spans="1:22" s="162" customFormat="1" ht="27" customHeight="1" x14ac:dyDescent="0.2">
      <c r="A26" s="321" t="s">
        <v>109</v>
      </c>
      <c r="B26" s="322">
        <v>90</v>
      </c>
      <c r="C26" s="325" t="s">
        <v>6</v>
      </c>
      <c r="D26" s="325" t="s">
        <v>65</v>
      </c>
      <c r="E26" s="322">
        <v>100</v>
      </c>
      <c r="F26" s="155">
        <v>17.23</v>
      </c>
      <c r="G26" s="155">
        <v>16.75</v>
      </c>
      <c r="H26" s="155">
        <v>9.3800000000000008</v>
      </c>
      <c r="I26" s="155">
        <v>258.3</v>
      </c>
      <c r="J26" s="103">
        <v>0.13</v>
      </c>
      <c r="K26" s="103">
        <v>0.12</v>
      </c>
      <c r="L26" s="103">
        <v>0.82</v>
      </c>
      <c r="M26" s="103">
        <v>10</v>
      </c>
      <c r="N26" s="103">
        <v>0.08</v>
      </c>
      <c r="O26" s="103">
        <v>16.37</v>
      </c>
      <c r="P26" s="103">
        <v>150.15</v>
      </c>
      <c r="Q26" s="103">
        <v>20.05</v>
      </c>
      <c r="R26" s="103">
        <v>1.59</v>
      </c>
      <c r="S26" s="103">
        <v>224.38</v>
      </c>
      <c r="T26" s="103">
        <v>4.0000000000000001E-3</v>
      </c>
      <c r="U26" s="103">
        <v>3.0000000000000001E-3</v>
      </c>
      <c r="V26" s="103">
        <v>0.08</v>
      </c>
    </row>
    <row r="27" spans="1:22" s="162" customFormat="1" ht="27" customHeight="1" x14ac:dyDescent="0.2">
      <c r="A27" s="321"/>
      <c r="B27" s="321"/>
      <c r="C27" s="321" t="s">
        <v>110</v>
      </c>
      <c r="D27" s="326" t="s">
        <v>111</v>
      </c>
      <c r="E27" s="321">
        <v>200</v>
      </c>
      <c r="F27" s="96">
        <v>5.6</v>
      </c>
      <c r="G27" s="96">
        <v>5</v>
      </c>
      <c r="H27" s="96">
        <v>22</v>
      </c>
      <c r="I27" s="96">
        <v>156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7"/>
    </row>
    <row r="28" spans="1:22" s="162" customFormat="1" ht="27" customHeight="1" x14ac:dyDescent="0.2">
      <c r="A28" s="321"/>
      <c r="B28" s="321">
        <v>65</v>
      </c>
      <c r="C28" s="321" t="s">
        <v>40</v>
      </c>
      <c r="D28" s="326" t="s">
        <v>54</v>
      </c>
      <c r="E28" s="321">
        <v>180</v>
      </c>
      <c r="F28" s="96">
        <v>7.74</v>
      </c>
      <c r="G28" s="96">
        <v>4.8600000000000003</v>
      </c>
      <c r="H28" s="96">
        <v>48.24</v>
      </c>
      <c r="I28" s="96">
        <v>268.38</v>
      </c>
      <c r="J28" s="96">
        <v>9.5000000000000001E-2</v>
      </c>
      <c r="K28" s="96">
        <v>2.4E-2</v>
      </c>
      <c r="L28" s="96">
        <v>0</v>
      </c>
      <c r="M28" s="96">
        <v>36</v>
      </c>
      <c r="N28" s="96">
        <v>0.13</v>
      </c>
      <c r="O28" s="96">
        <v>15.66</v>
      </c>
      <c r="P28" s="96">
        <v>70.010000000000005</v>
      </c>
      <c r="Q28" s="96">
        <v>27.036000000000001</v>
      </c>
      <c r="R28" s="96">
        <v>1.5</v>
      </c>
      <c r="S28" s="96">
        <v>1.3</v>
      </c>
      <c r="T28" s="96">
        <v>0</v>
      </c>
      <c r="U28" s="96">
        <v>0</v>
      </c>
      <c r="V28" s="97">
        <v>0</v>
      </c>
    </row>
    <row r="29" spans="1:22" s="162" customFormat="1" ht="27" customHeight="1" x14ac:dyDescent="0.2">
      <c r="A29" s="321"/>
      <c r="B29" s="321">
        <v>518</v>
      </c>
      <c r="C29" s="321" t="s">
        <v>14</v>
      </c>
      <c r="D29" s="339" t="s">
        <v>112</v>
      </c>
      <c r="E29" s="340">
        <v>200</v>
      </c>
      <c r="F29" s="97">
        <v>0.51</v>
      </c>
      <c r="G29" s="97">
        <v>0</v>
      </c>
      <c r="H29" s="97">
        <v>33</v>
      </c>
      <c r="I29" s="157">
        <v>125</v>
      </c>
      <c r="J29" s="97">
        <v>0.04</v>
      </c>
      <c r="K29" s="97">
        <v>0</v>
      </c>
      <c r="L29" s="97">
        <v>4</v>
      </c>
      <c r="M29" s="97">
        <v>0</v>
      </c>
      <c r="N29" s="97">
        <v>0</v>
      </c>
      <c r="O29" s="97">
        <v>10.4</v>
      </c>
      <c r="P29" s="97">
        <v>30</v>
      </c>
      <c r="Q29" s="97">
        <v>24</v>
      </c>
      <c r="R29" s="97">
        <v>0.2</v>
      </c>
      <c r="S29" s="97">
        <v>0</v>
      </c>
      <c r="T29" s="97">
        <v>0</v>
      </c>
      <c r="U29" s="97">
        <v>0</v>
      </c>
      <c r="V29" s="97">
        <v>0</v>
      </c>
    </row>
    <row r="30" spans="1:22" s="162" customFormat="1" ht="27" customHeight="1" x14ac:dyDescent="0.2">
      <c r="A30" s="321"/>
      <c r="B30" s="321"/>
      <c r="C30" s="321"/>
      <c r="D30" s="341" t="s">
        <v>16</v>
      </c>
      <c r="E30" s="159">
        <f>SUM(E26:E29)</f>
        <v>680</v>
      </c>
      <c r="F30" s="159">
        <f t="shared" ref="F30:V30" si="11">SUM(F26:F29)</f>
        <v>31.080000000000002</v>
      </c>
      <c r="G30" s="159">
        <f t="shared" si="11"/>
        <v>26.61</v>
      </c>
      <c r="H30" s="159">
        <f t="shared" si="11"/>
        <v>112.62</v>
      </c>
      <c r="I30" s="159">
        <f t="shared" si="11"/>
        <v>807.68000000000006</v>
      </c>
      <c r="J30" s="159">
        <f t="shared" si="11"/>
        <v>0.26500000000000001</v>
      </c>
      <c r="K30" s="159">
        <f t="shared" si="11"/>
        <v>0.14399999999999999</v>
      </c>
      <c r="L30" s="159">
        <f t="shared" si="11"/>
        <v>4.82</v>
      </c>
      <c r="M30" s="159">
        <f t="shared" si="11"/>
        <v>46</v>
      </c>
      <c r="N30" s="159">
        <f t="shared" si="11"/>
        <v>0.21000000000000002</v>
      </c>
      <c r="O30" s="159">
        <f t="shared" si="11"/>
        <v>42.43</v>
      </c>
      <c r="P30" s="159">
        <f t="shared" si="11"/>
        <v>250.16000000000003</v>
      </c>
      <c r="Q30" s="159">
        <f t="shared" si="11"/>
        <v>71.085999999999999</v>
      </c>
      <c r="R30" s="159">
        <f t="shared" si="11"/>
        <v>3.29</v>
      </c>
      <c r="S30" s="159">
        <f t="shared" si="11"/>
        <v>225.68</v>
      </c>
      <c r="T30" s="159">
        <f t="shared" si="11"/>
        <v>4.0000000000000001E-3</v>
      </c>
      <c r="U30" s="159">
        <f t="shared" si="11"/>
        <v>3.0000000000000001E-3</v>
      </c>
      <c r="V30" s="159">
        <f t="shared" si="11"/>
        <v>0.08</v>
      </c>
    </row>
    <row r="31" spans="1:22" s="162" customFormat="1" ht="27" customHeight="1" x14ac:dyDescent="0.2">
      <c r="A31" s="321"/>
      <c r="B31" s="321"/>
      <c r="C31" s="321"/>
      <c r="D31" s="341" t="s">
        <v>17</v>
      </c>
      <c r="E31" s="340">
        <v>0</v>
      </c>
      <c r="F31" s="340"/>
      <c r="G31" s="340"/>
      <c r="H31" s="340"/>
      <c r="I31" s="158">
        <v>29.823404255319147</v>
      </c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</row>
    <row r="32" spans="1:22" ht="24.75" customHeight="1" x14ac:dyDescent="0.2">
      <c r="A32" s="342"/>
      <c r="B32" s="342"/>
      <c r="C32" s="343"/>
      <c r="D32" s="161"/>
      <c r="E32" s="161">
        <f>E30+E24+E19+E10</f>
        <v>2688</v>
      </c>
      <c r="F32" s="161"/>
      <c r="G32" s="161"/>
      <c r="H32" s="161"/>
      <c r="I32" s="344">
        <f>I31+I25+I20+I11</f>
        <v>106.9170807259074</v>
      </c>
    </row>
    <row r="38" spans="4:4" ht="24.75" customHeight="1" x14ac:dyDescent="0.25">
      <c r="D38" s="16"/>
    </row>
    <row r="39" spans="4:4" ht="24.75" customHeight="1" x14ac:dyDescent="0.25">
      <c r="D39" s="16"/>
    </row>
    <row r="40" spans="4:4" ht="24.75" customHeight="1" x14ac:dyDescent="0.25">
      <c r="D40" s="16" t="s">
        <v>130</v>
      </c>
    </row>
    <row r="41" spans="4:4" ht="24.75" customHeight="1" x14ac:dyDescent="0.25">
      <c r="D41" s="16"/>
    </row>
    <row r="42" spans="4:4" ht="24.75" customHeight="1" x14ac:dyDescent="0.25">
      <c r="D42" s="16" t="s">
        <v>131</v>
      </c>
    </row>
    <row r="43" spans="4:4" ht="24.75" customHeight="1" x14ac:dyDescent="0.25">
      <c r="D43" s="16"/>
    </row>
    <row r="44" spans="4:4" ht="24.75" customHeight="1" x14ac:dyDescent="0.25">
      <c r="D44" s="16"/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2:V41"/>
  <sheetViews>
    <sheetView view="pageBreakPreview" zoomScale="70" zoomScaleNormal="80" zoomScaleSheetLayoutView="70" workbookViewId="0">
      <selection activeCell="E14" sqref="E1:V1048576"/>
    </sheetView>
  </sheetViews>
  <sheetFormatPr defaultRowHeight="24.75" customHeight="1" x14ac:dyDescent="0.25"/>
  <cols>
    <col min="1" max="2" width="13.140625" style="21" customWidth="1"/>
    <col min="3" max="3" width="13.140625" style="20" customWidth="1"/>
    <col min="4" max="4" width="55.42578125" style="20" customWidth="1"/>
    <col min="5" max="22" width="7.140625" style="20" customWidth="1"/>
    <col min="23" max="16384" width="9.140625" style="20"/>
  </cols>
  <sheetData>
    <row r="2" spans="1:22" ht="24.75" customHeight="1" x14ac:dyDescent="0.45">
      <c r="A2" s="57"/>
      <c r="B2" s="57"/>
      <c r="C2" s="58"/>
      <c r="D2" s="59" t="s">
        <v>128</v>
      </c>
      <c r="E2" s="60" t="s">
        <v>129</v>
      </c>
      <c r="F2" s="60">
        <v>5</v>
      </c>
      <c r="G2" s="61"/>
      <c r="H2" s="61" t="s">
        <v>144</v>
      </c>
      <c r="I2" s="62"/>
      <c r="J2" s="57"/>
      <c r="K2" s="63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4" spans="1:22" ht="24.75" customHeight="1" x14ac:dyDescent="0.25">
      <c r="A4" s="432" t="s">
        <v>0</v>
      </c>
      <c r="B4" s="410" t="s">
        <v>127</v>
      </c>
      <c r="C4" s="432" t="s">
        <v>34</v>
      </c>
      <c r="D4" s="410" t="s">
        <v>33</v>
      </c>
      <c r="E4" s="410" t="s">
        <v>22</v>
      </c>
      <c r="F4" s="410" t="s">
        <v>18</v>
      </c>
      <c r="G4" s="410"/>
      <c r="H4" s="410"/>
      <c r="I4" s="55" t="s">
        <v>19</v>
      </c>
      <c r="J4" s="410" t="s">
        <v>20</v>
      </c>
      <c r="K4" s="410"/>
      <c r="L4" s="411"/>
      <c r="M4" s="411"/>
      <c r="N4" s="411"/>
      <c r="O4" s="410" t="s">
        <v>21</v>
      </c>
      <c r="P4" s="410"/>
      <c r="Q4" s="410"/>
      <c r="R4" s="410"/>
      <c r="S4" s="410"/>
      <c r="T4" s="410"/>
      <c r="U4" s="410"/>
      <c r="V4" s="410"/>
    </row>
    <row r="5" spans="1:22" ht="24.75" customHeight="1" x14ac:dyDescent="0.25">
      <c r="A5" s="432"/>
      <c r="B5" s="410"/>
      <c r="C5" s="432"/>
      <c r="D5" s="410"/>
      <c r="E5" s="410"/>
      <c r="F5" s="95" t="s">
        <v>23</v>
      </c>
      <c r="G5" s="95" t="s">
        <v>24</v>
      </c>
      <c r="H5" s="95" t="s">
        <v>25</v>
      </c>
      <c r="I5" s="55" t="s">
        <v>26</v>
      </c>
      <c r="J5" s="95" t="s">
        <v>27</v>
      </c>
      <c r="K5" s="95" t="s">
        <v>68</v>
      </c>
      <c r="L5" s="95" t="s">
        <v>28</v>
      </c>
      <c r="M5" s="95" t="s">
        <v>69</v>
      </c>
      <c r="N5" s="95" t="s">
        <v>70</v>
      </c>
      <c r="O5" s="95" t="s">
        <v>29</v>
      </c>
      <c r="P5" s="95" t="s">
        <v>30</v>
      </c>
      <c r="Q5" s="95" t="s">
        <v>31</v>
      </c>
      <c r="R5" s="95" t="s">
        <v>32</v>
      </c>
      <c r="S5" s="95" t="s">
        <v>71</v>
      </c>
      <c r="T5" s="95" t="s">
        <v>72</v>
      </c>
      <c r="U5" s="95" t="s">
        <v>73</v>
      </c>
      <c r="V5" s="95" t="s">
        <v>74</v>
      </c>
    </row>
    <row r="6" spans="1:22" s="1" customFormat="1" ht="27" customHeight="1" x14ac:dyDescent="0.25">
      <c r="A6" s="201" t="s">
        <v>2</v>
      </c>
      <c r="B6" s="338">
        <v>197</v>
      </c>
      <c r="C6" s="324" t="s">
        <v>15</v>
      </c>
      <c r="D6" s="323" t="s">
        <v>99</v>
      </c>
      <c r="E6" s="324">
        <v>60</v>
      </c>
      <c r="F6" s="103">
        <v>5.54</v>
      </c>
      <c r="G6" s="103">
        <v>4.6900000000000004</v>
      </c>
      <c r="H6" s="103">
        <v>14.55</v>
      </c>
      <c r="I6" s="167">
        <v>123.12</v>
      </c>
      <c r="J6" s="167">
        <v>0.03</v>
      </c>
      <c r="K6" s="167">
        <v>0.05</v>
      </c>
      <c r="L6" s="167">
        <v>1.54</v>
      </c>
      <c r="M6" s="167">
        <v>40</v>
      </c>
      <c r="N6" s="167">
        <v>0.14000000000000001</v>
      </c>
      <c r="O6" s="167">
        <v>123.02</v>
      </c>
      <c r="P6" s="167">
        <v>85.61</v>
      </c>
      <c r="Q6" s="167">
        <v>10.57</v>
      </c>
      <c r="R6" s="167">
        <v>0.56000000000000005</v>
      </c>
      <c r="S6" s="167">
        <v>69.97</v>
      </c>
      <c r="T6" s="167">
        <v>2.5999999999999998E-4</v>
      </c>
      <c r="U6" s="167">
        <v>5.0000000000000001E-4</v>
      </c>
      <c r="V6" s="167">
        <v>0</v>
      </c>
    </row>
    <row r="7" spans="1:22" s="1" customFormat="1" ht="27" customHeight="1" x14ac:dyDescent="0.25">
      <c r="A7" s="201"/>
      <c r="B7" s="338">
        <v>347</v>
      </c>
      <c r="C7" s="322" t="s">
        <v>59</v>
      </c>
      <c r="D7" s="345" t="s">
        <v>142</v>
      </c>
      <c r="E7" s="324">
        <v>283</v>
      </c>
      <c r="F7" s="155">
        <v>6.98</v>
      </c>
      <c r="G7" s="155">
        <v>9.25</v>
      </c>
      <c r="H7" s="155">
        <v>37.33</v>
      </c>
      <c r="I7" s="166">
        <v>262.35000000000002</v>
      </c>
      <c r="J7" s="166">
        <v>0.1</v>
      </c>
      <c r="K7" s="166">
        <v>0.3</v>
      </c>
      <c r="L7" s="166">
        <v>3.1</v>
      </c>
      <c r="M7" s="166">
        <v>50</v>
      </c>
      <c r="N7" s="166">
        <v>0.2</v>
      </c>
      <c r="O7" s="166">
        <v>260</v>
      </c>
      <c r="P7" s="166">
        <v>208.76</v>
      </c>
      <c r="Q7" s="166">
        <v>35.96</v>
      </c>
      <c r="R7" s="166">
        <v>0.7</v>
      </c>
      <c r="S7" s="166">
        <v>346.41</v>
      </c>
      <c r="T7" s="166">
        <v>1.7999999999999999E-2</v>
      </c>
      <c r="U7" s="166">
        <v>4.0000000000000001E-3</v>
      </c>
      <c r="V7" s="166">
        <v>0.05</v>
      </c>
    </row>
    <row r="8" spans="1:22" s="1" customFormat="1" ht="27" customHeight="1" x14ac:dyDescent="0.25">
      <c r="A8" s="346"/>
      <c r="B8" s="340">
        <v>115</v>
      </c>
      <c r="C8" s="347" t="s">
        <v>37</v>
      </c>
      <c r="D8" s="345" t="s">
        <v>36</v>
      </c>
      <c r="E8" s="340">
        <v>200</v>
      </c>
      <c r="F8" s="97">
        <v>6.64</v>
      </c>
      <c r="G8" s="97">
        <v>5.15</v>
      </c>
      <c r="H8" s="97">
        <v>16.809999999999999</v>
      </c>
      <c r="I8" s="348">
        <v>141.19</v>
      </c>
      <c r="J8" s="348">
        <v>0.06</v>
      </c>
      <c r="K8" s="348">
        <v>0.26</v>
      </c>
      <c r="L8" s="348">
        <v>1.0900000000000001</v>
      </c>
      <c r="M8" s="348">
        <v>30</v>
      </c>
      <c r="N8" s="348">
        <v>0.1</v>
      </c>
      <c r="O8" s="348">
        <v>226.48</v>
      </c>
      <c r="P8" s="348">
        <v>187.22</v>
      </c>
      <c r="Q8" s="348">
        <v>40.369999999999997</v>
      </c>
      <c r="R8" s="348">
        <v>0.97</v>
      </c>
      <c r="S8" s="348">
        <v>304.77999999999997</v>
      </c>
      <c r="T8" s="348">
        <v>1.6629999999999999E-2</v>
      </c>
      <c r="U8" s="348">
        <v>3.7000000000000002E-3</v>
      </c>
      <c r="V8" s="349">
        <v>0.05</v>
      </c>
    </row>
    <row r="9" spans="1:22" s="1" customFormat="1" ht="27" customHeight="1" x14ac:dyDescent="0.25">
      <c r="A9" s="201"/>
      <c r="B9" s="206">
        <v>119</v>
      </c>
      <c r="C9" s="350" t="s">
        <v>10</v>
      </c>
      <c r="D9" s="350" t="s">
        <v>46</v>
      </c>
      <c r="E9" s="321">
        <v>30</v>
      </c>
      <c r="F9" s="97">
        <v>2.2799999999999998</v>
      </c>
      <c r="G9" s="97">
        <v>0.24</v>
      </c>
      <c r="H9" s="97">
        <v>14.76</v>
      </c>
      <c r="I9" s="78">
        <v>70.5</v>
      </c>
      <c r="J9" s="78">
        <v>0.03</v>
      </c>
      <c r="K9" s="78">
        <v>0.01</v>
      </c>
      <c r="L9" s="78">
        <v>0</v>
      </c>
      <c r="M9" s="78">
        <v>0</v>
      </c>
      <c r="N9" s="78">
        <v>0</v>
      </c>
      <c r="O9" s="78">
        <v>6</v>
      </c>
      <c r="P9" s="78">
        <v>19.5</v>
      </c>
      <c r="Q9" s="78">
        <v>4.2</v>
      </c>
      <c r="R9" s="78">
        <v>0.33</v>
      </c>
      <c r="S9" s="78">
        <v>27.9</v>
      </c>
      <c r="T9" s="78">
        <v>1E-3</v>
      </c>
      <c r="U9" s="78">
        <v>2E-3</v>
      </c>
      <c r="V9" s="78">
        <v>4.3499999999999996</v>
      </c>
    </row>
    <row r="10" spans="1:22" s="1" customFormat="1" ht="27" customHeight="1" x14ac:dyDescent="0.25">
      <c r="A10" s="201"/>
      <c r="B10" s="206">
        <v>121</v>
      </c>
      <c r="C10" s="322" t="s">
        <v>10</v>
      </c>
      <c r="D10" s="323" t="s">
        <v>42</v>
      </c>
      <c r="E10" s="322">
        <v>40</v>
      </c>
      <c r="F10" s="103">
        <v>3</v>
      </c>
      <c r="G10" s="103">
        <v>11.6</v>
      </c>
      <c r="H10" s="103">
        <v>19.920000000000002</v>
      </c>
      <c r="I10" s="167">
        <v>104.8</v>
      </c>
      <c r="J10" s="167">
        <v>0.02</v>
      </c>
      <c r="K10" s="167">
        <v>0.01</v>
      </c>
      <c r="L10" s="167">
        <v>0</v>
      </c>
      <c r="M10" s="167">
        <v>0</v>
      </c>
      <c r="N10" s="167">
        <v>0</v>
      </c>
      <c r="O10" s="167">
        <v>3.8</v>
      </c>
      <c r="P10" s="167">
        <v>13</v>
      </c>
      <c r="Q10" s="167">
        <v>2.6</v>
      </c>
      <c r="R10" s="167">
        <v>0.24</v>
      </c>
      <c r="S10" s="167">
        <v>18.399999999999999</v>
      </c>
      <c r="T10" s="167">
        <v>0</v>
      </c>
      <c r="U10" s="167">
        <v>0</v>
      </c>
      <c r="V10" s="167">
        <v>0</v>
      </c>
    </row>
    <row r="11" spans="1:22" s="1" customFormat="1" ht="27" customHeight="1" x14ac:dyDescent="0.25">
      <c r="A11" s="201"/>
      <c r="B11" s="200"/>
      <c r="C11" s="351"/>
      <c r="D11" s="352" t="s">
        <v>16</v>
      </c>
      <c r="E11" s="207">
        <f>SUM(E6:E10)</f>
        <v>613</v>
      </c>
      <c r="F11" s="207">
        <f t="shared" ref="F11:I11" si="0">SUM(F6:F10)</f>
        <v>24.44</v>
      </c>
      <c r="G11" s="207">
        <f t="shared" si="0"/>
        <v>30.93</v>
      </c>
      <c r="H11" s="207">
        <f t="shared" si="0"/>
        <v>103.37</v>
      </c>
      <c r="I11" s="168">
        <f t="shared" si="0"/>
        <v>701.96</v>
      </c>
      <c r="J11" s="198">
        <f>SUM(J6:J10)</f>
        <v>0.24</v>
      </c>
      <c r="K11" s="198">
        <f t="shared" ref="K11:V11" si="1">SUM(K6:K10)</f>
        <v>0.63</v>
      </c>
      <c r="L11" s="198">
        <f t="shared" si="1"/>
        <v>5.73</v>
      </c>
      <c r="M11" s="198">
        <f t="shared" si="1"/>
        <v>120</v>
      </c>
      <c r="N11" s="198">
        <f t="shared" si="1"/>
        <v>0.44000000000000006</v>
      </c>
      <c r="O11" s="198">
        <f t="shared" si="1"/>
        <v>619.29999999999995</v>
      </c>
      <c r="P11" s="198">
        <f t="shared" si="1"/>
        <v>514.09</v>
      </c>
      <c r="Q11" s="198">
        <f t="shared" si="1"/>
        <v>93.7</v>
      </c>
      <c r="R11" s="198">
        <f t="shared" si="1"/>
        <v>2.8</v>
      </c>
      <c r="S11" s="198">
        <f t="shared" si="1"/>
        <v>767.45999999999992</v>
      </c>
      <c r="T11" s="198">
        <f t="shared" si="1"/>
        <v>3.5889999999999998E-2</v>
      </c>
      <c r="U11" s="198">
        <f t="shared" si="1"/>
        <v>1.0200000000000001E-2</v>
      </c>
      <c r="V11" s="198">
        <f t="shared" si="1"/>
        <v>4.4499999999999993</v>
      </c>
    </row>
    <row r="12" spans="1:22" s="1" customFormat="1" ht="27" customHeight="1" x14ac:dyDescent="0.25">
      <c r="A12" s="353"/>
      <c r="B12" s="354"/>
      <c r="C12" s="355"/>
      <c r="D12" s="356" t="s">
        <v>17</v>
      </c>
      <c r="E12" s="357"/>
      <c r="F12" s="358"/>
      <c r="G12" s="358"/>
      <c r="H12" s="358"/>
      <c r="I12" s="171">
        <f>I11/27.2</f>
        <v>25.807352941176472</v>
      </c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</row>
    <row r="13" spans="1:22" s="1" customFormat="1" ht="27" customHeight="1" x14ac:dyDescent="0.25">
      <c r="A13" s="201" t="s">
        <v>3</v>
      </c>
      <c r="B13" s="324">
        <v>9</v>
      </c>
      <c r="C13" s="324" t="s">
        <v>15</v>
      </c>
      <c r="D13" s="345" t="s">
        <v>143</v>
      </c>
      <c r="E13" s="324">
        <v>100</v>
      </c>
      <c r="F13" s="103">
        <v>2.16</v>
      </c>
      <c r="G13" s="103">
        <v>7.11</v>
      </c>
      <c r="H13" s="103">
        <v>11.61</v>
      </c>
      <c r="I13" s="98">
        <v>121.24</v>
      </c>
      <c r="J13" s="103">
        <v>0.04</v>
      </c>
      <c r="K13" s="103">
        <v>0.05</v>
      </c>
      <c r="L13" s="103">
        <v>7.46</v>
      </c>
      <c r="M13" s="103">
        <v>50</v>
      </c>
      <c r="N13" s="103">
        <v>0</v>
      </c>
      <c r="O13" s="103">
        <v>29.26</v>
      </c>
      <c r="P13" s="103">
        <v>45.16</v>
      </c>
      <c r="Q13" s="103">
        <v>23.95</v>
      </c>
      <c r="R13" s="103">
        <v>1.33</v>
      </c>
      <c r="S13" s="103">
        <v>342.58</v>
      </c>
      <c r="T13" s="103">
        <v>5.0000000000000001E-3</v>
      </c>
      <c r="U13" s="103">
        <v>1E-3</v>
      </c>
      <c r="V13" s="103">
        <v>0.01</v>
      </c>
    </row>
    <row r="14" spans="1:22" s="1" customFormat="1" ht="27" customHeight="1" x14ac:dyDescent="0.25">
      <c r="A14" s="201"/>
      <c r="B14" s="200">
        <v>37</v>
      </c>
      <c r="C14" s="360" t="s">
        <v>5</v>
      </c>
      <c r="D14" s="326" t="s">
        <v>47</v>
      </c>
      <c r="E14" s="361">
        <v>250</v>
      </c>
      <c r="F14" s="96">
        <v>7.22</v>
      </c>
      <c r="G14" s="96">
        <v>6.88</v>
      </c>
      <c r="H14" s="96">
        <v>13.51</v>
      </c>
      <c r="I14" s="79">
        <v>144.63999999999999</v>
      </c>
      <c r="J14" s="79">
        <v>0.09</v>
      </c>
      <c r="K14" s="79">
        <v>0.09</v>
      </c>
      <c r="L14" s="79">
        <v>7.13</v>
      </c>
      <c r="M14" s="79">
        <v>140</v>
      </c>
      <c r="N14" s="79">
        <v>0</v>
      </c>
      <c r="O14" s="79">
        <v>20.32</v>
      </c>
      <c r="P14" s="79">
        <v>103.87</v>
      </c>
      <c r="Q14" s="79">
        <v>27.92</v>
      </c>
      <c r="R14" s="79">
        <v>1.58</v>
      </c>
      <c r="S14" s="79">
        <v>501.12</v>
      </c>
      <c r="T14" s="79">
        <v>6.0000000000000001E-3</v>
      </c>
      <c r="U14" s="79">
        <v>0</v>
      </c>
      <c r="V14" s="78">
        <v>0.05</v>
      </c>
    </row>
    <row r="15" spans="1:22" s="1" customFormat="1" ht="27" customHeight="1" x14ac:dyDescent="0.25">
      <c r="A15" s="203"/>
      <c r="B15" s="200">
        <v>75</v>
      </c>
      <c r="C15" s="362" t="s">
        <v>6</v>
      </c>
      <c r="D15" s="363" t="s">
        <v>52</v>
      </c>
      <c r="E15" s="361">
        <v>100</v>
      </c>
      <c r="F15" s="128">
        <v>14.29</v>
      </c>
      <c r="G15" s="128">
        <v>1.84</v>
      </c>
      <c r="H15" s="128">
        <v>5.49</v>
      </c>
      <c r="I15" s="169">
        <v>94.22</v>
      </c>
      <c r="J15" s="169">
        <v>0.09</v>
      </c>
      <c r="K15" s="169">
        <v>0.1</v>
      </c>
      <c r="L15" s="169">
        <v>1.51</v>
      </c>
      <c r="M15" s="169">
        <v>190</v>
      </c>
      <c r="N15" s="169">
        <v>0.18</v>
      </c>
      <c r="O15" s="169">
        <v>41.03</v>
      </c>
      <c r="P15" s="169">
        <v>181.5</v>
      </c>
      <c r="Q15" s="169">
        <v>51.7</v>
      </c>
      <c r="R15" s="169">
        <v>0.95</v>
      </c>
      <c r="S15" s="169">
        <v>385.24</v>
      </c>
      <c r="T15" s="169">
        <v>0.12</v>
      </c>
      <c r="U15" s="169">
        <v>1.2999999999999999E-2</v>
      </c>
      <c r="V15" s="78">
        <v>0.56000000000000005</v>
      </c>
    </row>
    <row r="16" spans="1:22" s="1" customFormat="1" ht="27" customHeight="1" x14ac:dyDescent="0.25">
      <c r="A16" s="203"/>
      <c r="B16" s="200">
        <v>65</v>
      </c>
      <c r="C16" s="362" t="s">
        <v>51</v>
      </c>
      <c r="D16" s="364" t="s">
        <v>45</v>
      </c>
      <c r="E16" s="191">
        <v>180</v>
      </c>
      <c r="F16" s="96">
        <v>8.11</v>
      </c>
      <c r="G16" s="96">
        <v>4.72</v>
      </c>
      <c r="H16" s="96">
        <v>49.54</v>
      </c>
      <c r="I16" s="79">
        <v>272.97000000000003</v>
      </c>
      <c r="J16" s="79">
        <v>0.1</v>
      </c>
      <c r="K16" s="79">
        <v>0.03</v>
      </c>
      <c r="L16" s="79">
        <v>0</v>
      </c>
      <c r="M16" s="79">
        <v>20</v>
      </c>
      <c r="N16" s="79">
        <v>0.08</v>
      </c>
      <c r="O16" s="79">
        <v>16.25</v>
      </c>
      <c r="P16" s="79">
        <v>61</v>
      </c>
      <c r="Q16" s="79">
        <v>10.97</v>
      </c>
      <c r="R16" s="79">
        <v>1.1100000000000001</v>
      </c>
      <c r="S16" s="79">
        <v>87</v>
      </c>
      <c r="T16" s="79">
        <v>1E-3</v>
      </c>
      <c r="U16" s="79">
        <v>0</v>
      </c>
      <c r="V16" s="79">
        <v>0.02</v>
      </c>
    </row>
    <row r="17" spans="1:22" s="1" customFormat="1" ht="27" customHeight="1" x14ac:dyDescent="0.25">
      <c r="A17" s="203"/>
      <c r="B17" s="365">
        <v>102</v>
      </c>
      <c r="C17" s="362" t="s">
        <v>14</v>
      </c>
      <c r="D17" s="366" t="s">
        <v>57</v>
      </c>
      <c r="E17" s="367">
        <v>200</v>
      </c>
      <c r="F17" s="189">
        <v>0.83</v>
      </c>
      <c r="G17" s="189">
        <v>0.04</v>
      </c>
      <c r="H17" s="189">
        <v>15.16</v>
      </c>
      <c r="I17" s="368">
        <v>64.22</v>
      </c>
      <c r="J17" s="189">
        <v>0.01</v>
      </c>
      <c r="K17" s="189">
        <v>0.03</v>
      </c>
      <c r="L17" s="189">
        <v>0.27</v>
      </c>
      <c r="M17" s="189">
        <v>60</v>
      </c>
      <c r="N17" s="189">
        <v>0</v>
      </c>
      <c r="O17" s="189">
        <v>24.15</v>
      </c>
      <c r="P17" s="189">
        <v>21.59</v>
      </c>
      <c r="Q17" s="189">
        <v>15.53</v>
      </c>
      <c r="R17" s="189">
        <v>0.49</v>
      </c>
      <c r="S17" s="189">
        <v>242.47</v>
      </c>
      <c r="T17" s="189">
        <v>1E-3</v>
      </c>
      <c r="U17" s="189">
        <v>0</v>
      </c>
      <c r="V17" s="189">
        <v>0.01</v>
      </c>
    </row>
    <row r="18" spans="1:22" s="1" customFormat="1" ht="27" customHeight="1" x14ac:dyDescent="0.25">
      <c r="A18" s="203"/>
      <c r="B18" s="199">
        <v>119</v>
      </c>
      <c r="C18" s="360" t="s">
        <v>10</v>
      </c>
      <c r="D18" s="350" t="s">
        <v>46</v>
      </c>
      <c r="E18" s="340">
        <v>45</v>
      </c>
      <c r="F18" s="97">
        <v>3.42</v>
      </c>
      <c r="G18" s="97">
        <v>0.36</v>
      </c>
      <c r="H18" s="97">
        <v>22.14</v>
      </c>
      <c r="I18" s="78">
        <v>105.75</v>
      </c>
      <c r="J18" s="78">
        <v>0.05</v>
      </c>
      <c r="K18" s="78">
        <v>0.01</v>
      </c>
      <c r="L18" s="78">
        <v>0</v>
      </c>
      <c r="M18" s="78">
        <v>0</v>
      </c>
      <c r="N18" s="78">
        <v>0</v>
      </c>
      <c r="O18" s="78">
        <v>9</v>
      </c>
      <c r="P18" s="78">
        <v>29.25</v>
      </c>
      <c r="Q18" s="78">
        <v>6.3</v>
      </c>
      <c r="R18" s="78">
        <v>0.5</v>
      </c>
      <c r="S18" s="78">
        <v>41.85</v>
      </c>
      <c r="T18" s="78">
        <v>1E-3</v>
      </c>
      <c r="U18" s="78">
        <v>3.0000000000000001E-3</v>
      </c>
      <c r="V18" s="79">
        <v>6.53</v>
      </c>
    </row>
    <row r="19" spans="1:22" s="1" customFormat="1" ht="27" customHeight="1" x14ac:dyDescent="0.25">
      <c r="A19" s="203"/>
      <c r="B19" s="200">
        <v>120</v>
      </c>
      <c r="C19" s="360" t="s">
        <v>11</v>
      </c>
      <c r="D19" s="360" t="s">
        <v>38</v>
      </c>
      <c r="E19" s="201">
        <v>40</v>
      </c>
      <c r="F19" s="78">
        <v>2.64</v>
      </c>
      <c r="G19" s="78">
        <v>0.48</v>
      </c>
      <c r="H19" s="78">
        <v>16.079999999999998</v>
      </c>
      <c r="I19" s="78">
        <v>79.2</v>
      </c>
      <c r="J19" s="78">
        <v>7.0000000000000007E-2</v>
      </c>
      <c r="K19" s="78">
        <v>0.03</v>
      </c>
      <c r="L19" s="78">
        <v>0</v>
      </c>
      <c r="M19" s="78">
        <v>0</v>
      </c>
      <c r="N19" s="78">
        <v>0</v>
      </c>
      <c r="O19" s="78">
        <v>11.6</v>
      </c>
      <c r="P19" s="78">
        <v>60</v>
      </c>
      <c r="Q19" s="78">
        <v>18.8</v>
      </c>
      <c r="R19" s="78">
        <v>1.56</v>
      </c>
      <c r="S19" s="78">
        <v>94</v>
      </c>
      <c r="T19" s="78">
        <v>1.7600000000000001E-3</v>
      </c>
      <c r="U19" s="78">
        <v>2.2000000000000001E-3</v>
      </c>
      <c r="V19" s="78">
        <v>0.01</v>
      </c>
    </row>
    <row r="20" spans="1:22" s="1" customFormat="1" ht="27" customHeight="1" x14ac:dyDescent="0.25">
      <c r="A20" s="203"/>
      <c r="B20" s="203"/>
      <c r="C20" s="202"/>
      <c r="D20" s="369" t="s">
        <v>16</v>
      </c>
      <c r="E20" s="204">
        <f>SUM(E13:E19)</f>
        <v>915</v>
      </c>
      <c r="F20" s="201">
        <f t="shared" ref="F20:V20" si="2">SUM(F13:F19)</f>
        <v>38.67</v>
      </c>
      <c r="G20" s="201">
        <f t="shared" si="2"/>
        <v>21.43</v>
      </c>
      <c r="H20" s="201">
        <f t="shared" si="2"/>
        <v>133.53</v>
      </c>
      <c r="I20" s="370">
        <f>SUM(I13:I19)</f>
        <v>882.24000000000012</v>
      </c>
      <c r="J20" s="201">
        <f t="shared" si="2"/>
        <v>0.45</v>
      </c>
      <c r="K20" s="201">
        <f t="shared" si="2"/>
        <v>0.34000000000000008</v>
      </c>
      <c r="L20" s="201">
        <f t="shared" si="2"/>
        <v>16.37</v>
      </c>
      <c r="M20" s="201">
        <f t="shared" si="2"/>
        <v>460</v>
      </c>
      <c r="N20" s="201">
        <f t="shared" si="2"/>
        <v>0.26</v>
      </c>
      <c r="O20" s="201">
        <f t="shared" si="2"/>
        <v>151.60999999999999</v>
      </c>
      <c r="P20" s="201">
        <f t="shared" si="2"/>
        <v>502.36999999999995</v>
      </c>
      <c r="Q20" s="201">
        <f t="shared" si="2"/>
        <v>155.17000000000002</v>
      </c>
      <c r="R20" s="201">
        <f t="shared" si="2"/>
        <v>7.5200000000000014</v>
      </c>
      <c r="S20" s="201">
        <f t="shared" si="2"/>
        <v>1694.26</v>
      </c>
      <c r="T20" s="201">
        <f t="shared" si="2"/>
        <v>0.13576000000000002</v>
      </c>
      <c r="U20" s="201">
        <f t="shared" si="2"/>
        <v>1.9199999999999998E-2</v>
      </c>
      <c r="V20" s="78">
        <f t="shared" si="2"/>
        <v>7.19</v>
      </c>
    </row>
    <row r="21" spans="1:22" s="1" customFormat="1" ht="27" customHeight="1" x14ac:dyDescent="0.25">
      <c r="A21" s="203"/>
      <c r="B21" s="203"/>
      <c r="C21" s="202"/>
      <c r="D21" s="369" t="s">
        <v>17</v>
      </c>
      <c r="E21" s="202"/>
      <c r="F21" s="202"/>
      <c r="G21" s="202"/>
      <c r="H21" s="202"/>
      <c r="I21" s="370">
        <f>I20/27.2</f>
        <v>32.435294117647061</v>
      </c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78"/>
    </row>
    <row r="22" spans="1:22" s="1" customFormat="1" ht="27" customHeight="1" x14ac:dyDescent="0.25">
      <c r="A22" s="371" t="s">
        <v>106</v>
      </c>
      <c r="B22" s="201"/>
      <c r="C22" s="201" t="s">
        <v>107</v>
      </c>
      <c r="D22" s="372" t="s">
        <v>115</v>
      </c>
      <c r="E22" s="201">
        <v>20</v>
      </c>
      <c r="F22" s="78">
        <v>1.02</v>
      </c>
      <c r="G22" s="78">
        <v>5.09</v>
      </c>
      <c r="H22" s="78">
        <v>16</v>
      </c>
      <c r="I22" s="177">
        <v>222</v>
      </c>
      <c r="J22" s="78">
        <v>0</v>
      </c>
      <c r="K22" s="78">
        <v>0</v>
      </c>
      <c r="L22" s="78">
        <v>0</v>
      </c>
      <c r="M22" s="78">
        <v>2.4</v>
      </c>
      <c r="N22" s="78">
        <v>0</v>
      </c>
      <c r="O22" s="78">
        <v>0.2</v>
      </c>
      <c r="P22" s="78">
        <v>0.02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</row>
    <row r="23" spans="1:22" s="1" customFormat="1" ht="27" customHeight="1" x14ac:dyDescent="0.25">
      <c r="A23" s="201"/>
      <c r="B23" s="324">
        <v>114</v>
      </c>
      <c r="C23" s="324" t="s">
        <v>37</v>
      </c>
      <c r="D23" s="323" t="s">
        <v>138</v>
      </c>
      <c r="E23" s="322">
        <v>200</v>
      </c>
      <c r="F23" s="103">
        <v>0</v>
      </c>
      <c r="G23" s="103">
        <v>0</v>
      </c>
      <c r="H23" s="103">
        <v>7.27</v>
      </c>
      <c r="I23" s="103">
        <v>28.73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0.26</v>
      </c>
      <c r="P23" s="103">
        <v>0.03</v>
      </c>
      <c r="Q23" s="103">
        <v>0.03</v>
      </c>
      <c r="R23" s="103">
        <v>0.02</v>
      </c>
      <c r="S23" s="103">
        <v>0.28999999999999998</v>
      </c>
      <c r="T23" s="103">
        <v>0</v>
      </c>
      <c r="U23" s="103">
        <v>0</v>
      </c>
      <c r="V23" s="103">
        <v>0</v>
      </c>
    </row>
    <row r="24" spans="1:22" s="1" customFormat="1" ht="27" customHeight="1" x14ac:dyDescent="0.25">
      <c r="A24" s="203"/>
      <c r="B24" s="201">
        <v>21</v>
      </c>
      <c r="C24" s="201" t="s">
        <v>15</v>
      </c>
      <c r="D24" s="373" t="s">
        <v>108</v>
      </c>
      <c r="E24" s="371">
        <v>200</v>
      </c>
      <c r="F24" s="78">
        <v>2.02</v>
      </c>
      <c r="G24" s="78">
        <v>0.83</v>
      </c>
      <c r="H24" s="78">
        <v>34.869999999999997</v>
      </c>
      <c r="I24" s="78">
        <v>114.62</v>
      </c>
      <c r="J24" s="78">
        <v>0</v>
      </c>
      <c r="K24" s="78">
        <v>0</v>
      </c>
      <c r="L24" s="78">
        <v>20.51</v>
      </c>
      <c r="M24" s="78">
        <v>0</v>
      </c>
      <c r="N24" s="78">
        <v>0</v>
      </c>
      <c r="O24" s="78">
        <v>53.8</v>
      </c>
      <c r="P24" s="78">
        <v>0</v>
      </c>
      <c r="Q24" s="78">
        <v>28.28</v>
      </c>
      <c r="R24" s="78">
        <v>2.2799999999999998</v>
      </c>
      <c r="S24" s="78">
        <v>0</v>
      </c>
      <c r="T24" s="78">
        <v>0</v>
      </c>
      <c r="U24" s="78">
        <v>0</v>
      </c>
      <c r="V24" s="78">
        <v>0</v>
      </c>
    </row>
    <row r="25" spans="1:22" s="1" customFormat="1" ht="27" customHeight="1" x14ac:dyDescent="0.25">
      <c r="A25" s="203"/>
      <c r="B25" s="201"/>
      <c r="C25" s="201"/>
      <c r="D25" s="374" t="s">
        <v>16</v>
      </c>
      <c r="E25" s="204">
        <v>420</v>
      </c>
      <c r="F25" s="78">
        <v>3.04</v>
      </c>
      <c r="G25" s="78">
        <v>5.92</v>
      </c>
      <c r="H25" s="78">
        <v>50.87</v>
      </c>
      <c r="I25" s="177">
        <v>381.42</v>
      </c>
      <c r="J25" s="78">
        <v>0</v>
      </c>
      <c r="K25" s="78">
        <v>0</v>
      </c>
      <c r="L25" s="78">
        <v>20.51</v>
      </c>
      <c r="M25" s="78">
        <v>2.4</v>
      </c>
      <c r="N25" s="78">
        <v>0</v>
      </c>
      <c r="O25" s="78">
        <v>54</v>
      </c>
      <c r="P25" s="78">
        <v>0.02</v>
      </c>
      <c r="Q25" s="78">
        <v>28.28</v>
      </c>
      <c r="R25" s="78">
        <v>2.2799999999999998</v>
      </c>
      <c r="S25" s="78">
        <v>0</v>
      </c>
      <c r="T25" s="78">
        <v>0</v>
      </c>
      <c r="U25" s="78">
        <v>0</v>
      </c>
      <c r="V25" s="78">
        <v>0</v>
      </c>
    </row>
    <row r="26" spans="1:22" s="1" customFormat="1" ht="27" customHeight="1" x14ac:dyDescent="0.25">
      <c r="A26" s="203"/>
      <c r="B26" s="203"/>
      <c r="C26" s="203"/>
      <c r="D26" s="374" t="s">
        <v>17</v>
      </c>
      <c r="E26" s="203"/>
      <c r="F26" s="201"/>
      <c r="G26" s="201"/>
      <c r="H26" s="201"/>
      <c r="I26" s="370">
        <v>16.230638297872339</v>
      </c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</row>
    <row r="27" spans="1:22" s="1" customFormat="1" ht="27" customHeight="1" x14ac:dyDescent="0.25">
      <c r="A27" s="201" t="s">
        <v>109</v>
      </c>
      <c r="B27" s="201">
        <v>249</v>
      </c>
      <c r="C27" s="201" t="s">
        <v>6</v>
      </c>
      <c r="D27" s="375" t="s">
        <v>92</v>
      </c>
      <c r="E27" s="371">
        <v>260</v>
      </c>
      <c r="F27" s="79">
        <v>16.16</v>
      </c>
      <c r="G27" s="79">
        <v>24.22</v>
      </c>
      <c r="H27" s="79">
        <v>29.62</v>
      </c>
      <c r="I27" s="79">
        <v>401.98</v>
      </c>
      <c r="J27" s="79">
        <v>0.22500000000000001</v>
      </c>
      <c r="K27" s="79">
        <v>0</v>
      </c>
      <c r="L27" s="79">
        <v>11.625</v>
      </c>
      <c r="M27" s="79">
        <v>0</v>
      </c>
      <c r="N27" s="79">
        <v>0</v>
      </c>
      <c r="O27" s="79">
        <v>39.225000000000001</v>
      </c>
      <c r="P27" s="79">
        <v>246.95</v>
      </c>
      <c r="Q27" s="79">
        <v>55.9</v>
      </c>
      <c r="R27" s="79">
        <v>3.1749999999999998</v>
      </c>
      <c r="S27" s="79">
        <v>0</v>
      </c>
      <c r="T27" s="79">
        <v>0</v>
      </c>
      <c r="U27" s="79">
        <v>0</v>
      </c>
      <c r="V27" s="79">
        <v>0</v>
      </c>
    </row>
    <row r="28" spans="1:22" s="1" customFormat="1" ht="27" customHeight="1" x14ac:dyDescent="0.25">
      <c r="A28" s="201"/>
      <c r="B28" s="201"/>
      <c r="C28" s="201" t="s">
        <v>110</v>
      </c>
      <c r="D28" s="375" t="s">
        <v>111</v>
      </c>
      <c r="E28" s="371">
        <v>200</v>
      </c>
      <c r="F28" s="79">
        <v>5.6</v>
      </c>
      <c r="G28" s="79">
        <v>5</v>
      </c>
      <c r="H28" s="79">
        <v>22</v>
      </c>
      <c r="I28" s="79">
        <v>156</v>
      </c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8"/>
    </row>
    <row r="29" spans="1:22" s="1" customFormat="1" ht="27" customHeight="1" x14ac:dyDescent="0.25">
      <c r="A29" s="203"/>
      <c r="B29" s="201">
        <v>518</v>
      </c>
      <c r="C29" s="201" t="s">
        <v>14</v>
      </c>
      <c r="D29" s="372" t="s">
        <v>116</v>
      </c>
      <c r="E29" s="201">
        <v>200</v>
      </c>
      <c r="F29" s="78">
        <v>0.51</v>
      </c>
      <c r="G29" s="78">
        <v>0</v>
      </c>
      <c r="H29" s="78">
        <v>33</v>
      </c>
      <c r="I29" s="177">
        <v>125</v>
      </c>
      <c r="J29" s="78">
        <v>0.04</v>
      </c>
      <c r="K29" s="78">
        <v>0</v>
      </c>
      <c r="L29" s="78">
        <v>4</v>
      </c>
      <c r="M29" s="78">
        <v>0</v>
      </c>
      <c r="N29" s="78">
        <v>0</v>
      </c>
      <c r="O29" s="78">
        <v>10.4</v>
      </c>
      <c r="P29" s="78">
        <v>30</v>
      </c>
      <c r="Q29" s="78">
        <v>24</v>
      </c>
      <c r="R29" s="78">
        <v>0.2</v>
      </c>
      <c r="S29" s="78">
        <v>0</v>
      </c>
      <c r="T29" s="78">
        <v>0</v>
      </c>
      <c r="U29" s="78">
        <v>0</v>
      </c>
      <c r="V29" s="78">
        <v>0</v>
      </c>
    </row>
    <row r="30" spans="1:22" s="1" customFormat="1" ht="27" customHeight="1" x14ac:dyDescent="0.25">
      <c r="A30" s="203"/>
      <c r="B30" s="199">
        <v>119</v>
      </c>
      <c r="C30" s="360" t="s">
        <v>10</v>
      </c>
      <c r="D30" s="360" t="s">
        <v>46</v>
      </c>
      <c r="E30" s="371">
        <v>40</v>
      </c>
      <c r="F30" s="78">
        <v>3.04</v>
      </c>
      <c r="G30" s="78">
        <v>0.32</v>
      </c>
      <c r="H30" s="78">
        <v>19.68</v>
      </c>
      <c r="I30" s="78">
        <v>94</v>
      </c>
      <c r="J30" s="78">
        <v>3.5000000000000003E-2</v>
      </c>
      <c r="K30" s="78">
        <v>0.01</v>
      </c>
      <c r="L30" s="78">
        <v>0</v>
      </c>
      <c r="M30" s="78">
        <v>0</v>
      </c>
      <c r="N30" s="78">
        <v>0</v>
      </c>
      <c r="O30" s="78">
        <v>8</v>
      </c>
      <c r="P30" s="78">
        <v>26</v>
      </c>
      <c r="Q30" s="78">
        <v>5.6</v>
      </c>
      <c r="R30" s="78">
        <v>0.44</v>
      </c>
      <c r="S30" s="78">
        <v>37.200000000000003</v>
      </c>
      <c r="T30" s="78">
        <v>1E-3</v>
      </c>
      <c r="U30" s="78">
        <v>2E-3</v>
      </c>
      <c r="V30" s="78">
        <v>4.3499999999999996</v>
      </c>
    </row>
    <row r="31" spans="1:22" s="1" customFormat="1" ht="27" customHeight="1" x14ac:dyDescent="0.25">
      <c r="A31" s="203"/>
      <c r="B31" s="201"/>
      <c r="C31" s="201"/>
      <c r="D31" s="374" t="s">
        <v>16</v>
      </c>
      <c r="E31" s="204">
        <f>SUM(E27:E30)</f>
        <v>700</v>
      </c>
      <c r="F31" s="204">
        <v>27.860000000000003</v>
      </c>
      <c r="G31" s="204">
        <v>14.25</v>
      </c>
      <c r="H31" s="204">
        <v>80.5</v>
      </c>
      <c r="I31" s="204">
        <v>553.5</v>
      </c>
      <c r="J31" s="204">
        <v>0.26500000000000001</v>
      </c>
      <c r="K31" s="204">
        <v>0</v>
      </c>
      <c r="L31" s="204">
        <v>15.625</v>
      </c>
      <c r="M31" s="204">
        <v>0</v>
      </c>
      <c r="N31" s="204">
        <v>0</v>
      </c>
      <c r="O31" s="204">
        <v>49.625</v>
      </c>
      <c r="P31" s="204">
        <v>276.95</v>
      </c>
      <c r="Q31" s="204">
        <v>79.900000000000006</v>
      </c>
      <c r="R31" s="204">
        <v>3.375</v>
      </c>
      <c r="S31" s="204">
        <v>0</v>
      </c>
      <c r="T31" s="204">
        <v>0</v>
      </c>
      <c r="U31" s="204">
        <v>0</v>
      </c>
      <c r="V31" s="204">
        <v>0</v>
      </c>
    </row>
    <row r="32" spans="1:22" s="1" customFormat="1" ht="27" customHeight="1" x14ac:dyDescent="0.25">
      <c r="A32" s="203"/>
      <c r="B32" s="203"/>
      <c r="C32" s="203"/>
      <c r="D32" s="374" t="s">
        <v>17</v>
      </c>
      <c r="E32" s="203">
        <v>0</v>
      </c>
      <c r="F32" s="201"/>
      <c r="G32" s="201"/>
      <c r="H32" s="201"/>
      <c r="I32" s="370">
        <v>23.553191489361701</v>
      </c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</row>
    <row r="33" spans="3:9" ht="24.75" customHeight="1" x14ac:dyDescent="0.25">
      <c r="C33" s="34"/>
      <c r="D33" s="34"/>
      <c r="E33" s="34">
        <f>E31+E25+E20+E11</f>
        <v>2648</v>
      </c>
      <c r="F33" s="34"/>
      <c r="G33" s="34"/>
      <c r="H33" s="34"/>
      <c r="I33" s="170">
        <f>I32+I26+I21+I12</f>
        <v>98.026476846057577</v>
      </c>
    </row>
    <row r="39" spans="3:9" ht="24.75" customHeight="1" x14ac:dyDescent="0.25">
      <c r="D39" s="20" t="s">
        <v>130</v>
      </c>
    </row>
    <row r="41" spans="3:9" ht="24.75" customHeight="1" x14ac:dyDescent="0.25">
      <c r="D41" s="20" t="s">
        <v>131</v>
      </c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2:V38"/>
  <sheetViews>
    <sheetView view="pageBreakPreview" topLeftCell="A4" zoomScale="60" zoomScaleNormal="80" workbookViewId="0">
      <selection activeCell="AC12" sqref="AC12"/>
    </sheetView>
  </sheetViews>
  <sheetFormatPr defaultRowHeight="24" customHeight="1" x14ac:dyDescent="0.25"/>
  <cols>
    <col min="1" max="2" width="13.5703125" style="3" customWidth="1"/>
    <col min="3" max="3" width="13.5703125" style="1" customWidth="1"/>
    <col min="4" max="4" width="56" style="1" customWidth="1"/>
    <col min="5" max="22" width="9.85546875" style="1" customWidth="1"/>
    <col min="23" max="16384" width="9.140625" style="1"/>
  </cols>
  <sheetData>
    <row r="2" spans="1:22" ht="24" customHeight="1" x14ac:dyDescent="0.45">
      <c r="A2" s="57"/>
      <c r="B2" s="57"/>
      <c r="C2" s="58"/>
      <c r="D2" s="59" t="s">
        <v>128</v>
      </c>
      <c r="E2" s="60" t="s">
        <v>129</v>
      </c>
      <c r="F2" s="60">
        <v>6</v>
      </c>
      <c r="G2" s="61"/>
      <c r="H2" s="61"/>
      <c r="I2" s="61" t="s">
        <v>144</v>
      </c>
      <c r="J2" s="57"/>
      <c r="K2" s="63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4" spans="1:22" s="20" customFormat="1" ht="51.75" customHeight="1" x14ac:dyDescent="0.3">
      <c r="A4" s="412" t="s">
        <v>0</v>
      </c>
      <c r="B4" s="414" t="s">
        <v>127</v>
      </c>
      <c r="C4" s="412" t="s">
        <v>34</v>
      </c>
      <c r="D4" s="414" t="s">
        <v>33</v>
      </c>
      <c r="E4" s="433" t="s">
        <v>22</v>
      </c>
      <c r="F4" s="435" t="s">
        <v>18</v>
      </c>
      <c r="G4" s="436"/>
      <c r="H4" s="437"/>
      <c r="I4" s="55" t="s">
        <v>19</v>
      </c>
      <c r="J4" s="410" t="s">
        <v>20</v>
      </c>
      <c r="K4" s="410"/>
      <c r="L4" s="411"/>
      <c r="M4" s="411"/>
      <c r="N4" s="411"/>
      <c r="O4" s="410" t="s">
        <v>21</v>
      </c>
      <c r="P4" s="410"/>
      <c r="Q4" s="410"/>
      <c r="R4" s="410"/>
      <c r="S4" s="410"/>
      <c r="T4" s="410"/>
      <c r="U4" s="410"/>
      <c r="V4" s="410"/>
    </row>
    <row r="5" spans="1:22" s="20" customFormat="1" ht="41.25" customHeight="1" x14ac:dyDescent="0.3">
      <c r="A5" s="413"/>
      <c r="B5" s="415"/>
      <c r="C5" s="413"/>
      <c r="D5" s="415"/>
      <c r="E5" s="434"/>
      <c r="F5" s="83" t="s">
        <v>23</v>
      </c>
      <c r="G5" s="83" t="s">
        <v>24</v>
      </c>
      <c r="H5" s="83" t="s">
        <v>25</v>
      </c>
      <c r="I5" s="55" t="s">
        <v>26</v>
      </c>
      <c r="J5" s="56" t="s">
        <v>27</v>
      </c>
      <c r="K5" s="56" t="s">
        <v>68</v>
      </c>
      <c r="L5" s="56" t="s">
        <v>28</v>
      </c>
      <c r="M5" s="56" t="s">
        <v>69</v>
      </c>
      <c r="N5" s="56" t="s">
        <v>70</v>
      </c>
      <c r="O5" s="56" t="s">
        <v>29</v>
      </c>
      <c r="P5" s="56" t="s">
        <v>30</v>
      </c>
      <c r="Q5" s="56" t="s">
        <v>31</v>
      </c>
      <c r="R5" s="56" t="s">
        <v>32</v>
      </c>
      <c r="S5" s="56" t="s">
        <v>71</v>
      </c>
      <c r="T5" s="56" t="s">
        <v>72</v>
      </c>
      <c r="U5" s="56" t="s">
        <v>73</v>
      </c>
      <c r="V5" s="56" t="s">
        <v>74</v>
      </c>
    </row>
    <row r="6" spans="1:22" s="20" customFormat="1" ht="27" customHeight="1" x14ac:dyDescent="0.25">
      <c r="A6" s="376" t="s">
        <v>2</v>
      </c>
      <c r="B6" s="24">
        <v>1</v>
      </c>
      <c r="C6" s="377" t="s">
        <v>15</v>
      </c>
      <c r="D6" s="378" t="s">
        <v>8</v>
      </c>
      <c r="E6" s="24">
        <v>15</v>
      </c>
      <c r="F6" s="25">
        <v>3.48</v>
      </c>
      <c r="G6" s="25">
        <v>4.43</v>
      </c>
      <c r="H6" s="25">
        <v>0</v>
      </c>
      <c r="I6" s="26">
        <v>54.6</v>
      </c>
      <c r="J6" s="25">
        <v>0.01</v>
      </c>
      <c r="K6" s="25">
        <v>0.05</v>
      </c>
      <c r="L6" s="25">
        <v>0.1</v>
      </c>
      <c r="M6" s="25">
        <v>40</v>
      </c>
      <c r="N6" s="25">
        <v>0.14000000000000001</v>
      </c>
      <c r="O6" s="25">
        <v>132</v>
      </c>
      <c r="P6" s="25">
        <v>75</v>
      </c>
      <c r="Q6" s="25">
        <v>5.25</v>
      </c>
      <c r="R6" s="25">
        <v>0.15</v>
      </c>
      <c r="S6" s="25">
        <v>13.2</v>
      </c>
      <c r="T6" s="25">
        <v>0</v>
      </c>
      <c r="U6" s="25">
        <v>0</v>
      </c>
      <c r="V6" s="25">
        <v>0</v>
      </c>
    </row>
    <row r="7" spans="1:22" s="20" customFormat="1" ht="27" customHeight="1" x14ac:dyDescent="0.25">
      <c r="A7" s="376"/>
      <c r="B7" s="27">
        <v>2</v>
      </c>
      <c r="C7" s="319" t="s">
        <v>15</v>
      </c>
      <c r="D7" s="319" t="s">
        <v>97</v>
      </c>
      <c r="E7" s="27">
        <v>10</v>
      </c>
      <c r="F7" s="28">
        <v>0.08</v>
      </c>
      <c r="G7" s="28">
        <v>7.25</v>
      </c>
      <c r="H7" s="28">
        <v>0.13</v>
      </c>
      <c r="I7" s="46">
        <v>66.099999999999994</v>
      </c>
      <c r="J7" s="25">
        <v>0</v>
      </c>
      <c r="K7" s="25">
        <v>0.01</v>
      </c>
      <c r="L7" s="25">
        <v>0</v>
      </c>
      <c r="M7" s="25">
        <v>50</v>
      </c>
      <c r="N7" s="25">
        <v>0.13</v>
      </c>
      <c r="O7" s="25">
        <v>2.4</v>
      </c>
      <c r="P7" s="25">
        <v>3</v>
      </c>
      <c r="Q7" s="25">
        <v>0</v>
      </c>
      <c r="R7" s="25">
        <v>0.02</v>
      </c>
      <c r="S7" s="25">
        <v>3</v>
      </c>
      <c r="T7" s="25">
        <v>0</v>
      </c>
      <c r="U7" s="25">
        <v>1E-4</v>
      </c>
      <c r="V7" s="25">
        <v>0</v>
      </c>
    </row>
    <row r="8" spans="1:22" s="20" customFormat="1" ht="27" customHeight="1" x14ac:dyDescent="0.25">
      <c r="A8" s="376"/>
      <c r="B8" s="11">
        <v>60</v>
      </c>
      <c r="C8" s="256" t="s">
        <v>59</v>
      </c>
      <c r="D8" s="279" t="s">
        <v>148</v>
      </c>
      <c r="E8" s="11">
        <v>258</v>
      </c>
      <c r="F8" s="151">
        <v>9.07</v>
      </c>
      <c r="G8" s="151">
        <v>8.14</v>
      </c>
      <c r="H8" s="151">
        <v>43.76</v>
      </c>
      <c r="I8" s="151">
        <v>283.26</v>
      </c>
      <c r="J8" s="151">
        <v>0.2</v>
      </c>
      <c r="K8" s="151">
        <v>0.21</v>
      </c>
      <c r="L8" s="151">
        <v>3.47</v>
      </c>
      <c r="M8" s="151">
        <v>160</v>
      </c>
      <c r="N8" s="151">
        <v>0.14000000000000001</v>
      </c>
      <c r="O8" s="151">
        <v>165.53</v>
      </c>
      <c r="P8" s="151">
        <v>208.88</v>
      </c>
      <c r="Q8" s="151">
        <v>57.94</v>
      </c>
      <c r="R8" s="151">
        <v>1.49</v>
      </c>
      <c r="S8" s="151">
        <v>380.63</v>
      </c>
      <c r="T8" s="151">
        <v>1.2500000000000001E-2</v>
      </c>
      <c r="U8" s="151">
        <v>3.5500000000000002E-3</v>
      </c>
      <c r="V8" s="151">
        <v>0.11</v>
      </c>
    </row>
    <row r="9" spans="1:22" s="47" customFormat="1" ht="27" customHeight="1" x14ac:dyDescent="0.25">
      <c r="A9" s="379"/>
      <c r="B9" s="27">
        <v>114</v>
      </c>
      <c r="C9" s="377" t="s">
        <v>37</v>
      </c>
      <c r="D9" s="377" t="s">
        <v>43</v>
      </c>
      <c r="E9" s="380">
        <v>200</v>
      </c>
      <c r="F9" s="25">
        <v>0</v>
      </c>
      <c r="G9" s="25">
        <v>0</v>
      </c>
      <c r="H9" s="25">
        <v>7.27</v>
      </c>
      <c r="I9" s="25">
        <v>28.73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0.26</v>
      </c>
      <c r="P9" s="25">
        <v>0.03</v>
      </c>
      <c r="Q9" s="25">
        <v>0.03</v>
      </c>
      <c r="R9" s="25">
        <v>0.02</v>
      </c>
      <c r="S9" s="25">
        <v>0.28999999999999998</v>
      </c>
      <c r="T9" s="25">
        <v>0</v>
      </c>
      <c r="U9" s="25">
        <v>0</v>
      </c>
      <c r="V9" s="25">
        <v>0</v>
      </c>
    </row>
    <row r="10" spans="1:22" s="47" customFormat="1" ht="27" customHeight="1" x14ac:dyDescent="0.25">
      <c r="A10" s="379"/>
      <c r="B10" s="27" t="s">
        <v>88</v>
      </c>
      <c r="C10" s="319" t="s">
        <v>14</v>
      </c>
      <c r="D10" s="381" t="s">
        <v>98</v>
      </c>
      <c r="E10" s="27">
        <v>200</v>
      </c>
      <c r="F10" s="28">
        <v>8.25</v>
      </c>
      <c r="G10" s="28">
        <v>6.25</v>
      </c>
      <c r="H10" s="28">
        <v>22</v>
      </c>
      <c r="I10" s="46">
        <v>175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s="47" customFormat="1" ht="27" customHeight="1" x14ac:dyDescent="0.25">
      <c r="A11" s="379"/>
      <c r="B11" s="33">
        <v>121</v>
      </c>
      <c r="C11" s="377" t="s">
        <v>10</v>
      </c>
      <c r="D11" s="377" t="s">
        <v>42</v>
      </c>
      <c r="E11" s="380">
        <v>30</v>
      </c>
      <c r="F11" s="25">
        <v>2.25</v>
      </c>
      <c r="G11" s="25">
        <v>0.87</v>
      </c>
      <c r="H11" s="25">
        <v>14.94</v>
      </c>
      <c r="I11" s="25">
        <v>78.599999999999994</v>
      </c>
      <c r="J11" s="25">
        <v>0.03</v>
      </c>
      <c r="K11" s="25">
        <v>0.01</v>
      </c>
      <c r="L11" s="25">
        <v>0</v>
      </c>
      <c r="M11" s="25">
        <v>0</v>
      </c>
      <c r="N11" s="25">
        <v>0</v>
      </c>
      <c r="O11" s="25">
        <v>5.7</v>
      </c>
      <c r="P11" s="25">
        <v>19.5</v>
      </c>
      <c r="Q11" s="25">
        <v>3.9</v>
      </c>
      <c r="R11" s="25">
        <v>0.36</v>
      </c>
      <c r="S11" s="25">
        <v>27.6</v>
      </c>
      <c r="T11" s="25">
        <v>0</v>
      </c>
      <c r="U11" s="25">
        <v>0</v>
      </c>
      <c r="V11" s="25">
        <v>0</v>
      </c>
    </row>
    <row r="12" spans="1:22" s="47" customFormat="1" ht="27" customHeight="1" x14ac:dyDescent="0.25">
      <c r="A12" s="379"/>
      <c r="B12" s="27"/>
      <c r="C12" s="381"/>
      <c r="D12" s="382" t="s">
        <v>16</v>
      </c>
      <c r="E12" s="383">
        <f>SUM(E6:E11)</f>
        <v>713</v>
      </c>
      <c r="F12" s="27">
        <f t="shared" ref="F12:V12" si="0">SUM(F6:F11)</f>
        <v>23.130000000000003</v>
      </c>
      <c r="G12" s="27">
        <f t="shared" si="0"/>
        <v>26.94</v>
      </c>
      <c r="H12" s="27">
        <f t="shared" si="0"/>
        <v>88.1</v>
      </c>
      <c r="I12" s="383">
        <f t="shared" si="0"/>
        <v>686.29000000000008</v>
      </c>
      <c r="J12" s="27">
        <f t="shared" si="0"/>
        <v>0.24000000000000002</v>
      </c>
      <c r="K12" s="27">
        <f t="shared" si="0"/>
        <v>0.28000000000000003</v>
      </c>
      <c r="L12" s="27">
        <f t="shared" si="0"/>
        <v>3.5700000000000003</v>
      </c>
      <c r="M12" s="27">
        <f t="shared" si="0"/>
        <v>250</v>
      </c>
      <c r="N12" s="27">
        <f t="shared" si="0"/>
        <v>0.41000000000000003</v>
      </c>
      <c r="O12" s="27">
        <f t="shared" si="0"/>
        <v>305.89</v>
      </c>
      <c r="P12" s="27">
        <f t="shared" si="0"/>
        <v>306.40999999999997</v>
      </c>
      <c r="Q12" s="27">
        <f t="shared" si="0"/>
        <v>67.12</v>
      </c>
      <c r="R12" s="27">
        <f t="shared" si="0"/>
        <v>2.04</v>
      </c>
      <c r="S12" s="27">
        <f t="shared" si="0"/>
        <v>424.72</v>
      </c>
      <c r="T12" s="27">
        <f t="shared" si="0"/>
        <v>1.2500000000000001E-2</v>
      </c>
      <c r="U12" s="27">
        <f t="shared" si="0"/>
        <v>3.65E-3</v>
      </c>
      <c r="V12" s="27">
        <f t="shared" si="0"/>
        <v>0.11</v>
      </c>
    </row>
    <row r="13" spans="1:22" s="47" customFormat="1" ht="27" customHeight="1" x14ac:dyDescent="0.25">
      <c r="A13" s="27"/>
      <c r="B13" s="384"/>
      <c r="C13" s="385"/>
      <c r="D13" s="386" t="s">
        <v>17</v>
      </c>
      <c r="E13" s="384"/>
      <c r="F13" s="172"/>
      <c r="G13" s="172"/>
      <c r="H13" s="172"/>
      <c r="I13" s="205">
        <f>I12/27.2</f>
        <v>25.231250000000003</v>
      </c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</row>
    <row r="14" spans="1:22" s="20" customFormat="1" ht="27" customHeight="1" x14ac:dyDescent="0.25">
      <c r="A14" s="24" t="s">
        <v>3</v>
      </c>
      <c r="B14" s="317">
        <v>4</v>
      </c>
      <c r="C14" s="318" t="s">
        <v>15</v>
      </c>
      <c r="D14" s="319" t="s">
        <v>83</v>
      </c>
      <c r="E14" s="320">
        <v>100</v>
      </c>
      <c r="F14" s="32">
        <v>0.96</v>
      </c>
      <c r="G14" s="32">
        <v>8.89</v>
      </c>
      <c r="H14" s="32">
        <v>3.05</v>
      </c>
      <c r="I14" s="32">
        <v>93.31</v>
      </c>
      <c r="J14" s="28">
        <v>0.04</v>
      </c>
      <c r="K14" s="28">
        <v>0.04</v>
      </c>
      <c r="L14" s="28">
        <v>19.920000000000002</v>
      </c>
      <c r="M14" s="28">
        <v>90</v>
      </c>
      <c r="N14" s="28">
        <v>0</v>
      </c>
      <c r="O14" s="28">
        <v>27.17</v>
      </c>
      <c r="P14" s="28">
        <v>34.89</v>
      </c>
      <c r="Q14" s="28">
        <v>18.29</v>
      </c>
      <c r="R14" s="28">
        <v>0.75</v>
      </c>
      <c r="S14" s="28">
        <v>232.69</v>
      </c>
      <c r="T14" s="28">
        <v>1E-3</v>
      </c>
      <c r="U14" s="28">
        <v>0</v>
      </c>
      <c r="V14" s="28">
        <v>0.01</v>
      </c>
    </row>
    <row r="15" spans="1:22" s="20" customFormat="1" ht="27" customHeight="1" x14ac:dyDescent="0.25">
      <c r="A15" s="24"/>
      <c r="B15" s="27">
        <v>35</v>
      </c>
      <c r="C15" s="387" t="s">
        <v>5</v>
      </c>
      <c r="D15" s="388" t="s">
        <v>61</v>
      </c>
      <c r="E15" s="389">
        <v>250</v>
      </c>
      <c r="F15" s="33">
        <v>6.14</v>
      </c>
      <c r="G15" s="33">
        <v>12.45</v>
      </c>
      <c r="H15" s="33">
        <v>11.28</v>
      </c>
      <c r="I15" s="33">
        <v>183.01</v>
      </c>
      <c r="J15" s="33">
        <v>0.04</v>
      </c>
      <c r="K15" s="33">
        <v>0.04</v>
      </c>
      <c r="L15" s="33">
        <v>0.93</v>
      </c>
      <c r="M15" s="33">
        <v>150</v>
      </c>
      <c r="N15" s="33">
        <v>0</v>
      </c>
      <c r="O15" s="33">
        <v>15.56</v>
      </c>
      <c r="P15" s="33">
        <v>58.13</v>
      </c>
      <c r="Q15" s="33">
        <v>12.1</v>
      </c>
      <c r="R15" s="33">
        <v>0.71</v>
      </c>
      <c r="S15" s="33">
        <v>104.62</v>
      </c>
      <c r="T15" s="33">
        <v>2E-3</v>
      </c>
      <c r="U15" s="33">
        <v>0</v>
      </c>
      <c r="V15" s="25">
        <v>0.04</v>
      </c>
    </row>
    <row r="16" spans="1:22" s="20" customFormat="1" ht="27" customHeight="1" x14ac:dyDescent="0.25">
      <c r="A16" s="29"/>
      <c r="B16" s="27">
        <v>89</v>
      </c>
      <c r="C16" s="387" t="s">
        <v>6</v>
      </c>
      <c r="D16" s="388" t="s">
        <v>60</v>
      </c>
      <c r="E16" s="389">
        <v>100</v>
      </c>
      <c r="F16" s="32">
        <v>19.5</v>
      </c>
      <c r="G16" s="32">
        <v>18.23</v>
      </c>
      <c r="H16" s="32">
        <v>4.55</v>
      </c>
      <c r="I16" s="32">
        <v>260.49</v>
      </c>
      <c r="J16" s="32">
        <v>0.06</v>
      </c>
      <c r="K16" s="32">
        <v>0.14000000000000001</v>
      </c>
      <c r="L16" s="32">
        <v>1.28</v>
      </c>
      <c r="M16" s="32">
        <v>0</v>
      </c>
      <c r="N16" s="32">
        <v>0</v>
      </c>
      <c r="O16" s="32">
        <v>20.98</v>
      </c>
      <c r="P16" s="32">
        <v>191.49</v>
      </c>
      <c r="Q16" s="32">
        <v>25.45</v>
      </c>
      <c r="R16" s="32">
        <v>2.85</v>
      </c>
      <c r="S16" s="32">
        <v>345.31</v>
      </c>
      <c r="T16" s="32">
        <v>8.0000000000000002E-3</v>
      </c>
      <c r="U16" s="32">
        <v>0</v>
      </c>
      <c r="V16" s="32">
        <v>0.06</v>
      </c>
    </row>
    <row r="17" spans="1:22" s="20" customFormat="1" ht="27" customHeight="1" x14ac:dyDescent="0.25">
      <c r="A17" s="29"/>
      <c r="B17" s="27">
        <v>53</v>
      </c>
      <c r="C17" s="387" t="s">
        <v>51</v>
      </c>
      <c r="D17" s="387" t="s">
        <v>49</v>
      </c>
      <c r="E17" s="36">
        <v>180</v>
      </c>
      <c r="F17" s="33">
        <v>4.01</v>
      </c>
      <c r="G17" s="33">
        <v>5.89</v>
      </c>
      <c r="H17" s="33">
        <v>40.72</v>
      </c>
      <c r="I17" s="33">
        <v>229.79</v>
      </c>
      <c r="J17" s="33">
        <v>0.04</v>
      </c>
      <c r="K17" s="33">
        <v>0.03</v>
      </c>
      <c r="L17" s="33">
        <v>0</v>
      </c>
      <c r="M17" s="33">
        <v>20</v>
      </c>
      <c r="N17" s="33">
        <v>0.11</v>
      </c>
      <c r="O17" s="33">
        <v>7.55</v>
      </c>
      <c r="P17" s="33">
        <v>80.81</v>
      </c>
      <c r="Q17" s="33">
        <v>26.19</v>
      </c>
      <c r="R17" s="33">
        <v>0.55000000000000004</v>
      </c>
      <c r="S17" s="33">
        <v>51.93</v>
      </c>
      <c r="T17" s="33">
        <v>1E-3</v>
      </c>
      <c r="U17" s="33">
        <v>8.0000000000000002E-3</v>
      </c>
      <c r="V17" s="25">
        <v>0.03</v>
      </c>
    </row>
    <row r="18" spans="1:22" s="20" customFormat="1" ht="27" customHeight="1" x14ac:dyDescent="0.25">
      <c r="A18" s="29"/>
      <c r="B18" s="32">
        <v>216</v>
      </c>
      <c r="C18" s="378" t="s">
        <v>14</v>
      </c>
      <c r="D18" s="377" t="s">
        <v>85</v>
      </c>
      <c r="E18" s="29">
        <v>200</v>
      </c>
      <c r="F18" s="25">
        <v>0.25</v>
      </c>
      <c r="G18" s="25">
        <v>0</v>
      </c>
      <c r="H18" s="25">
        <v>12.73</v>
      </c>
      <c r="I18" s="25">
        <v>51.3</v>
      </c>
      <c r="J18" s="28">
        <v>0</v>
      </c>
      <c r="K18" s="28">
        <v>0</v>
      </c>
      <c r="L18" s="28">
        <v>4.3899999999999997</v>
      </c>
      <c r="M18" s="28">
        <v>0</v>
      </c>
      <c r="N18" s="28">
        <v>0</v>
      </c>
      <c r="O18" s="28">
        <v>0.32</v>
      </c>
      <c r="P18" s="28">
        <v>0</v>
      </c>
      <c r="Q18" s="28">
        <v>0</v>
      </c>
      <c r="R18" s="28">
        <v>0.03</v>
      </c>
      <c r="S18" s="28">
        <v>0.3</v>
      </c>
      <c r="T18" s="28">
        <v>0</v>
      </c>
      <c r="U18" s="28">
        <v>0</v>
      </c>
      <c r="V18" s="28">
        <v>0</v>
      </c>
    </row>
    <row r="19" spans="1:22" s="20" customFormat="1" ht="27" customHeight="1" x14ac:dyDescent="0.25">
      <c r="A19" s="29"/>
      <c r="B19" s="32">
        <v>119</v>
      </c>
      <c r="C19" s="378" t="s">
        <v>10</v>
      </c>
      <c r="D19" s="378" t="s">
        <v>46</v>
      </c>
      <c r="E19" s="380">
        <v>20</v>
      </c>
      <c r="F19" s="25">
        <v>1.52</v>
      </c>
      <c r="G19" s="25">
        <v>0.16</v>
      </c>
      <c r="H19" s="25">
        <v>9.84</v>
      </c>
      <c r="I19" s="25">
        <v>47</v>
      </c>
      <c r="J19" s="25">
        <v>0.02</v>
      </c>
      <c r="K19" s="25">
        <v>0.01</v>
      </c>
      <c r="L19" s="25">
        <v>0</v>
      </c>
      <c r="M19" s="25">
        <v>0</v>
      </c>
      <c r="N19" s="25">
        <v>0</v>
      </c>
      <c r="O19" s="25">
        <v>4</v>
      </c>
      <c r="P19" s="25">
        <v>13</v>
      </c>
      <c r="Q19" s="25">
        <v>2.8</v>
      </c>
      <c r="R19" s="25">
        <v>0.22</v>
      </c>
      <c r="S19" s="25">
        <v>18.600000000000001</v>
      </c>
      <c r="T19" s="25">
        <v>1E-3</v>
      </c>
      <c r="U19" s="25">
        <v>1E-3</v>
      </c>
      <c r="V19" s="25">
        <v>2.9</v>
      </c>
    </row>
    <row r="20" spans="1:22" s="20" customFormat="1" ht="27" customHeight="1" x14ac:dyDescent="0.25">
      <c r="A20" s="29"/>
      <c r="B20" s="24">
        <v>120</v>
      </c>
      <c r="C20" s="378" t="s">
        <v>11</v>
      </c>
      <c r="D20" s="378" t="s">
        <v>38</v>
      </c>
      <c r="E20" s="27">
        <v>20</v>
      </c>
      <c r="F20" s="28">
        <v>1.32</v>
      </c>
      <c r="G20" s="28">
        <v>0.24</v>
      </c>
      <c r="H20" s="28">
        <v>8.0399999999999991</v>
      </c>
      <c r="I20" s="46">
        <v>39.6</v>
      </c>
      <c r="J20" s="28">
        <v>0.03</v>
      </c>
      <c r="K20" s="28">
        <v>0.02</v>
      </c>
      <c r="L20" s="28">
        <v>0</v>
      </c>
      <c r="M20" s="28">
        <v>0</v>
      </c>
      <c r="N20" s="28">
        <v>0</v>
      </c>
      <c r="O20" s="28">
        <v>5.8</v>
      </c>
      <c r="P20" s="28">
        <v>30</v>
      </c>
      <c r="Q20" s="28">
        <v>9.4</v>
      </c>
      <c r="R20" s="28">
        <v>0.78</v>
      </c>
      <c r="S20" s="28">
        <v>47</v>
      </c>
      <c r="T20" s="28">
        <v>1E-3</v>
      </c>
      <c r="U20" s="28">
        <v>1E-3</v>
      </c>
      <c r="V20" s="28">
        <v>0</v>
      </c>
    </row>
    <row r="21" spans="1:22" s="20" customFormat="1" ht="27" customHeight="1" x14ac:dyDescent="0.25">
      <c r="A21" s="29"/>
      <c r="B21" s="29"/>
      <c r="C21" s="45"/>
      <c r="D21" s="382" t="s">
        <v>16</v>
      </c>
      <c r="E21" s="30">
        <f>E15+E16+E17+E18+E19+E20+100</f>
        <v>870</v>
      </c>
      <c r="F21" s="24">
        <f>SUM(F14:F20)</f>
        <v>33.700000000000003</v>
      </c>
      <c r="G21" s="24">
        <f>SUM(G14:G20)</f>
        <v>45.86</v>
      </c>
      <c r="H21" s="24">
        <f t="shared" ref="H21" si="1">SUM(H14:H20)</f>
        <v>90.210000000000008</v>
      </c>
      <c r="I21" s="31">
        <f>SUM(I14:I20)</f>
        <v>904.49999999999989</v>
      </c>
      <c r="J21" s="24">
        <f t="shared" ref="J21:V21" si="2">SUM(J13:J20)</f>
        <v>0.23</v>
      </c>
      <c r="K21" s="24">
        <f t="shared" si="2"/>
        <v>0.28000000000000003</v>
      </c>
      <c r="L21" s="24">
        <f t="shared" si="2"/>
        <v>26.520000000000003</v>
      </c>
      <c r="M21" s="24">
        <f t="shared" si="2"/>
        <v>260</v>
      </c>
      <c r="N21" s="24">
        <f t="shared" si="2"/>
        <v>0.11</v>
      </c>
      <c r="O21" s="24">
        <f t="shared" si="2"/>
        <v>81.38</v>
      </c>
      <c r="P21" s="24">
        <f t="shared" si="2"/>
        <v>408.32</v>
      </c>
      <c r="Q21" s="24">
        <f t="shared" si="2"/>
        <v>94.23</v>
      </c>
      <c r="R21" s="24">
        <f t="shared" si="2"/>
        <v>5.8900000000000006</v>
      </c>
      <c r="S21" s="24">
        <f t="shared" si="2"/>
        <v>800.44999999999993</v>
      </c>
      <c r="T21" s="24">
        <f t="shared" si="2"/>
        <v>1.4000000000000002E-2</v>
      </c>
      <c r="U21" s="24">
        <f t="shared" si="2"/>
        <v>1.0000000000000002E-2</v>
      </c>
      <c r="V21" s="24">
        <f t="shared" si="2"/>
        <v>3.04</v>
      </c>
    </row>
    <row r="22" spans="1:22" s="20" customFormat="1" ht="27" customHeight="1" x14ac:dyDescent="0.25">
      <c r="A22" s="29"/>
      <c r="B22" s="29"/>
      <c r="C22" s="45"/>
      <c r="D22" s="382" t="s">
        <v>17</v>
      </c>
      <c r="E22" s="45"/>
      <c r="F22" s="45"/>
      <c r="G22" s="45"/>
      <c r="H22" s="45"/>
      <c r="I22" s="31">
        <f>I21/27.2</f>
        <v>33.253676470588232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27" customHeight="1" x14ac:dyDescent="0.25">
      <c r="A23" s="24" t="s">
        <v>106</v>
      </c>
      <c r="B23" s="24"/>
      <c r="C23" s="24" t="s">
        <v>107</v>
      </c>
      <c r="D23" s="390" t="s">
        <v>120</v>
      </c>
      <c r="E23" s="24">
        <v>30</v>
      </c>
      <c r="F23" s="25">
        <v>1.96</v>
      </c>
      <c r="G23" s="25">
        <v>3.53</v>
      </c>
      <c r="H23" s="25">
        <v>20.2</v>
      </c>
      <c r="I23" s="26">
        <v>217</v>
      </c>
      <c r="J23" s="25">
        <v>0.02</v>
      </c>
      <c r="K23" s="25">
        <v>0</v>
      </c>
      <c r="L23" s="25">
        <v>0</v>
      </c>
      <c r="M23" s="25">
        <v>0.88</v>
      </c>
      <c r="N23" s="25">
        <v>0</v>
      </c>
      <c r="O23" s="25">
        <v>23.9</v>
      </c>
      <c r="P23" s="25">
        <v>39</v>
      </c>
      <c r="Q23" s="25">
        <v>9.5</v>
      </c>
      <c r="R23" s="25">
        <v>0.44</v>
      </c>
      <c r="S23" s="25">
        <v>0</v>
      </c>
      <c r="T23" s="25">
        <v>0</v>
      </c>
      <c r="U23" s="25">
        <v>0</v>
      </c>
      <c r="V23" s="25">
        <v>0.28000000000000003</v>
      </c>
    </row>
    <row r="24" spans="1:22" s="48" customFormat="1" ht="27" customHeight="1" x14ac:dyDescent="0.25">
      <c r="A24" s="24"/>
      <c r="B24" s="24">
        <v>112</v>
      </c>
      <c r="C24" s="24" t="s">
        <v>122</v>
      </c>
      <c r="D24" s="391" t="s">
        <v>123</v>
      </c>
      <c r="E24" s="389">
        <v>200</v>
      </c>
      <c r="F24" s="37">
        <v>1.8</v>
      </c>
      <c r="G24" s="37">
        <v>1.2</v>
      </c>
      <c r="H24" s="37">
        <v>13.2</v>
      </c>
      <c r="I24" s="25">
        <v>69.900000000000006</v>
      </c>
      <c r="J24" s="25">
        <v>0.06</v>
      </c>
      <c r="K24" s="25">
        <v>0</v>
      </c>
      <c r="L24" s="25">
        <v>0.06</v>
      </c>
      <c r="M24" s="25">
        <v>0.33</v>
      </c>
      <c r="N24" s="25">
        <v>0</v>
      </c>
      <c r="O24" s="25">
        <v>17.600000000000001</v>
      </c>
      <c r="P24" s="25">
        <v>233</v>
      </c>
      <c r="Q24" s="25">
        <v>172</v>
      </c>
      <c r="R24" s="25">
        <v>13</v>
      </c>
      <c r="S24" s="25">
        <v>0</v>
      </c>
      <c r="T24" s="25">
        <v>0</v>
      </c>
      <c r="U24" s="25">
        <v>0</v>
      </c>
      <c r="V24" s="28">
        <v>0</v>
      </c>
    </row>
    <row r="25" spans="1:22" ht="27" customHeight="1" x14ac:dyDescent="0.25">
      <c r="A25" s="29"/>
      <c r="B25" s="27">
        <v>21</v>
      </c>
      <c r="C25" s="24" t="s">
        <v>15</v>
      </c>
      <c r="D25" s="392" t="s">
        <v>108</v>
      </c>
      <c r="E25" s="380">
        <v>200</v>
      </c>
      <c r="F25" s="25">
        <v>2.02</v>
      </c>
      <c r="G25" s="25">
        <v>0.83</v>
      </c>
      <c r="H25" s="25">
        <v>34.869999999999997</v>
      </c>
      <c r="I25" s="25">
        <v>114.62</v>
      </c>
      <c r="J25" s="25">
        <v>0</v>
      </c>
      <c r="K25" s="25">
        <v>0</v>
      </c>
      <c r="L25" s="25">
        <v>20.51</v>
      </c>
      <c r="M25" s="25">
        <v>0</v>
      </c>
      <c r="N25" s="25">
        <v>0</v>
      </c>
      <c r="O25" s="25">
        <v>53.8</v>
      </c>
      <c r="P25" s="25">
        <v>0</v>
      </c>
      <c r="Q25" s="25">
        <v>28.28</v>
      </c>
      <c r="R25" s="25">
        <v>2.2799999999999998</v>
      </c>
      <c r="S25" s="25">
        <v>0</v>
      </c>
      <c r="T25" s="25">
        <v>0</v>
      </c>
      <c r="U25" s="25">
        <v>0</v>
      </c>
      <c r="V25" s="28">
        <v>0</v>
      </c>
    </row>
    <row r="26" spans="1:22" ht="27" customHeight="1" x14ac:dyDescent="0.25">
      <c r="A26" s="29"/>
      <c r="B26" s="24"/>
      <c r="C26" s="24"/>
      <c r="D26" s="393" t="s">
        <v>16</v>
      </c>
      <c r="E26" s="30">
        <v>430</v>
      </c>
      <c r="F26" s="25">
        <v>3.98</v>
      </c>
      <c r="G26" s="25">
        <v>4.3599999999999994</v>
      </c>
      <c r="H26" s="25">
        <v>55.069999999999993</v>
      </c>
      <c r="I26" s="26">
        <v>401.52</v>
      </c>
      <c r="J26" s="25">
        <v>0.02</v>
      </c>
      <c r="K26" s="25">
        <v>0</v>
      </c>
      <c r="L26" s="25">
        <v>20.51</v>
      </c>
      <c r="M26" s="25">
        <v>0.88</v>
      </c>
      <c r="N26" s="25">
        <v>0</v>
      </c>
      <c r="O26" s="25">
        <v>77.699999999999989</v>
      </c>
      <c r="P26" s="25">
        <v>39</v>
      </c>
      <c r="Q26" s="25">
        <v>37.78</v>
      </c>
      <c r="R26" s="25">
        <v>2.7199999999999998</v>
      </c>
      <c r="S26" s="25">
        <v>0</v>
      </c>
      <c r="T26" s="25">
        <v>0</v>
      </c>
      <c r="U26" s="25">
        <v>0</v>
      </c>
      <c r="V26" s="25">
        <v>0.28000000000000003</v>
      </c>
    </row>
    <row r="27" spans="1:22" ht="27" customHeight="1" x14ac:dyDescent="0.25">
      <c r="A27" s="29"/>
      <c r="B27" s="29"/>
      <c r="C27" s="29"/>
      <c r="D27" s="393" t="s">
        <v>17</v>
      </c>
      <c r="E27" s="29"/>
      <c r="F27" s="24"/>
      <c r="G27" s="24"/>
      <c r="H27" s="24"/>
      <c r="I27" s="31">
        <v>17.085957446808511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27" customHeight="1" x14ac:dyDescent="0.25">
      <c r="A28" s="24" t="s">
        <v>109</v>
      </c>
      <c r="B28" s="27">
        <v>152</v>
      </c>
      <c r="C28" s="27" t="s">
        <v>119</v>
      </c>
      <c r="D28" s="394" t="s">
        <v>124</v>
      </c>
      <c r="E28" s="395">
        <v>100</v>
      </c>
      <c r="F28" s="49">
        <v>19.8</v>
      </c>
      <c r="G28" s="49">
        <v>13.3</v>
      </c>
      <c r="H28" s="49">
        <v>9.1999999999999993</v>
      </c>
      <c r="I28" s="50">
        <v>235.3</v>
      </c>
      <c r="J28" s="49">
        <v>7.0000000000000007E-2</v>
      </c>
      <c r="K28" s="49">
        <v>1.92</v>
      </c>
      <c r="L28" s="49">
        <v>0.9</v>
      </c>
      <c r="M28" s="49">
        <v>11.11</v>
      </c>
      <c r="N28" s="49">
        <v>0.02</v>
      </c>
      <c r="O28" s="49">
        <v>18.18</v>
      </c>
      <c r="P28" s="49">
        <v>165.66</v>
      </c>
      <c r="Q28" s="49">
        <v>18.38</v>
      </c>
      <c r="R28" s="49">
        <v>2.17</v>
      </c>
      <c r="S28" s="49">
        <v>234.74</v>
      </c>
      <c r="T28" s="49">
        <v>5.0000000000000001E-3</v>
      </c>
      <c r="U28" s="49">
        <v>8.9999999999999998E-4</v>
      </c>
      <c r="V28" s="49">
        <v>0.08</v>
      </c>
    </row>
    <row r="29" spans="1:22" ht="27" customHeight="1" x14ac:dyDescent="0.25">
      <c r="A29" s="24"/>
      <c r="B29" s="24">
        <v>65</v>
      </c>
      <c r="C29" s="24" t="s">
        <v>40</v>
      </c>
      <c r="D29" s="377" t="s">
        <v>45</v>
      </c>
      <c r="E29" s="380">
        <v>180</v>
      </c>
      <c r="F29" s="33">
        <v>7.74</v>
      </c>
      <c r="G29" s="33">
        <v>4.8</v>
      </c>
      <c r="H29" s="33">
        <v>48.24</v>
      </c>
      <c r="I29" s="33">
        <v>268.38</v>
      </c>
      <c r="J29" s="33">
        <v>0.09</v>
      </c>
      <c r="K29" s="33">
        <v>0.02</v>
      </c>
      <c r="L29" s="33">
        <v>0</v>
      </c>
      <c r="M29" s="33">
        <v>36</v>
      </c>
      <c r="N29" s="33">
        <v>13</v>
      </c>
      <c r="O29" s="33">
        <v>15.66</v>
      </c>
      <c r="P29" s="33">
        <v>70</v>
      </c>
      <c r="Q29" s="33">
        <v>27</v>
      </c>
      <c r="R29" s="33">
        <v>1.49</v>
      </c>
      <c r="S29" s="33">
        <v>1.1000000000000001</v>
      </c>
      <c r="T29" s="33">
        <v>0</v>
      </c>
      <c r="U29" s="33">
        <v>0</v>
      </c>
      <c r="V29" s="25">
        <v>0</v>
      </c>
    </row>
    <row r="30" spans="1:22" ht="27" customHeight="1" x14ac:dyDescent="0.25">
      <c r="A30" s="24"/>
      <c r="B30" s="24"/>
      <c r="C30" s="24" t="s">
        <v>110</v>
      </c>
      <c r="D30" s="377" t="s">
        <v>111</v>
      </c>
      <c r="E30" s="380">
        <v>200</v>
      </c>
      <c r="F30" s="33">
        <v>5.6</v>
      </c>
      <c r="G30" s="33">
        <v>5</v>
      </c>
      <c r="H30" s="33">
        <v>22</v>
      </c>
      <c r="I30" s="33">
        <v>156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25"/>
    </row>
    <row r="31" spans="1:22" ht="27" customHeight="1" x14ac:dyDescent="0.25">
      <c r="A31" s="24"/>
      <c r="B31" s="32">
        <v>119</v>
      </c>
      <c r="C31" s="378" t="s">
        <v>10</v>
      </c>
      <c r="D31" s="378" t="s">
        <v>46</v>
      </c>
      <c r="E31" s="380">
        <v>20</v>
      </c>
      <c r="F31" s="25">
        <v>1.52</v>
      </c>
      <c r="G31" s="25">
        <v>0.16</v>
      </c>
      <c r="H31" s="25">
        <v>9.84</v>
      </c>
      <c r="I31" s="25">
        <v>47</v>
      </c>
      <c r="J31" s="25">
        <v>0.02</v>
      </c>
      <c r="K31" s="25">
        <v>0.01</v>
      </c>
      <c r="L31" s="25">
        <v>0</v>
      </c>
      <c r="M31" s="25">
        <v>0</v>
      </c>
      <c r="N31" s="25">
        <v>0</v>
      </c>
      <c r="O31" s="25">
        <v>4</v>
      </c>
      <c r="P31" s="25">
        <v>13</v>
      </c>
      <c r="Q31" s="25">
        <v>2.8</v>
      </c>
      <c r="R31" s="25">
        <v>0.22</v>
      </c>
      <c r="S31" s="25">
        <v>18.600000000000001</v>
      </c>
      <c r="T31" s="25">
        <v>1E-3</v>
      </c>
      <c r="U31" s="25">
        <v>1E-3</v>
      </c>
      <c r="V31" s="25">
        <v>2.9</v>
      </c>
    </row>
    <row r="32" spans="1:22" ht="27" customHeight="1" x14ac:dyDescent="0.25">
      <c r="A32" s="29"/>
      <c r="B32" s="24">
        <v>518</v>
      </c>
      <c r="C32" s="27" t="s">
        <v>14</v>
      </c>
      <c r="D32" s="390" t="s">
        <v>116</v>
      </c>
      <c r="E32" s="24">
        <v>200</v>
      </c>
      <c r="F32" s="25">
        <v>0.51</v>
      </c>
      <c r="G32" s="25">
        <v>0</v>
      </c>
      <c r="H32" s="25">
        <v>33</v>
      </c>
      <c r="I32" s="26">
        <v>125</v>
      </c>
      <c r="J32" s="25">
        <v>0.04</v>
      </c>
      <c r="K32" s="25">
        <v>0</v>
      </c>
      <c r="L32" s="25">
        <v>4</v>
      </c>
      <c r="M32" s="25">
        <v>0</v>
      </c>
      <c r="N32" s="25">
        <v>0</v>
      </c>
      <c r="O32" s="25">
        <v>10.4</v>
      </c>
      <c r="P32" s="25">
        <v>30</v>
      </c>
      <c r="Q32" s="25">
        <v>24</v>
      </c>
      <c r="R32" s="25">
        <v>0.2</v>
      </c>
      <c r="S32" s="25">
        <v>0</v>
      </c>
      <c r="T32" s="25">
        <v>0</v>
      </c>
      <c r="U32" s="25">
        <v>0</v>
      </c>
      <c r="V32" s="25">
        <v>0</v>
      </c>
    </row>
    <row r="33" spans="1:22" ht="27" customHeight="1" x14ac:dyDescent="0.25">
      <c r="A33" s="29"/>
      <c r="B33" s="24"/>
      <c r="C33" s="27"/>
      <c r="D33" s="393" t="s">
        <v>16</v>
      </c>
      <c r="E33" s="30">
        <f>SUM(E28:E32)</f>
        <v>700</v>
      </c>
      <c r="F33" s="30">
        <f t="shared" ref="F33:V33" si="3">SUM(F28:F32)</f>
        <v>35.17</v>
      </c>
      <c r="G33" s="30">
        <f t="shared" si="3"/>
        <v>23.26</v>
      </c>
      <c r="H33" s="30">
        <f t="shared" si="3"/>
        <v>122.28</v>
      </c>
      <c r="I33" s="30">
        <f t="shared" si="3"/>
        <v>831.68000000000006</v>
      </c>
      <c r="J33" s="30">
        <f t="shared" si="3"/>
        <v>0.22</v>
      </c>
      <c r="K33" s="30">
        <f t="shared" si="3"/>
        <v>1.95</v>
      </c>
      <c r="L33" s="30">
        <f t="shared" si="3"/>
        <v>4.9000000000000004</v>
      </c>
      <c r="M33" s="30">
        <f t="shared" si="3"/>
        <v>47.11</v>
      </c>
      <c r="N33" s="30">
        <f t="shared" si="3"/>
        <v>13.02</v>
      </c>
      <c r="O33" s="30">
        <f t="shared" si="3"/>
        <v>48.24</v>
      </c>
      <c r="P33" s="30">
        <f t="shared" si="3"/>
        <v>278.65999999999997</v>
      </c>
      <c r="Q33" s="30">
        <f t="shared" si="3"/>
        <v>72.179999999999993</v>
      </c>
      <c r="R33" s="30">
        <f t="shared" si="3"/>
        <v>4.08</v>
      </c>
      <c r="S33" s="30">
        <f t="shared" si="3"/>
        <v>254.44</v>
      </c>
      <c r="T33" s="30">
        <f t="shared" si="3"/>
        <v>6.0000000000000001E-3</v>
      </c>
      <c r="U33" s="30">
        <f t="shared" si="3"/>
        <v>1.9E-3</v>
      </c>
      <c r="V33" s="30">
        <f t="shared" si="3"/>
        <v>2.98</v>
      </c>
    </row>
    <row r="34" spans="1:22" ht="27" customHeight="1" x14ac:dyDescent="0.25">
      <c r="A34" s="29"/>
      <c r="B34" s="29"/>
      <c r="C34" s="29"/>
      <c r="D34" s="393" t="s">
        <v>17</v>
      </c>
      <c r="E34" s="29">
        <v>0</v>
      </c>
      <c r="F34" s="24"/>
      <c r="G34" s="24"/>
      <c r="H34" s="24"/>
      <c r="I34" s="31">
        <v>30.485957446808509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27" customHeight="1" x14ac:dyDescent="0.25">
      <c r="A35" s="21"/>
      <c r="B35" s="21"/>
      <c r="C35" s="20"/>
      <c r="D35" s="20"/>
      <c r="E35" s="20">
        <f>E33+E26+E21+E12</f>
        <v>2713</v>
      </c>
      <c r="F35" s="20"/>
      <c r="G35" s="20"/>
      <c r="H35" s="20"/>
      <c r="I35" s="170">
        <f>I34+I27+I22+I13</f>
        <v>106.05684136420525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ht="24" customHeight="1" x14ac:dyDescent="0.35">
      <c r="A36" s="82"/>
      <c r="B36" s="82"/>
      <c r="C36" s="74"/>
      <c r="D36" s="74" t="s">
        <v>130</v>
      </c>
      <c r="E36" s="74"/>
      <c r="F36" s="74"/>
      <c r="G36" s="74"/>
      <c r="H36" s="74"/>
    </row>
    <row r="37" spans="1:22" ht="24" customHeight="1" x14ac:dyDescent="0.35">
      <c r="A37" s="82"/>
      <c r="B37" s="82"/>
      <c r="C37" s="74"/>
      <c r="D37" s="74"/>
      <c r="E37" s="74"/>
      <c r="F37" s="74"/>
      <c r="G37" s="74"/>
      <c r="H37" s="74"/>
    </row>
    <row r="38" spans="1:22" ht="24" customHeight="1" x14ac:dyDescent="0.35">
      <c r="A38" s="82"/>
      <c r="B38" s="82"/>
      <c r="C38" s="74"/>
      <c r="D38" s="74" t="s">
        <v>131</v>
      </c>
      <c r="E38" s="74"/>
      <c r="F38" s="74"/>
      <c r="G38" s="74"/>
      <c r="H38" s="74"/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25" right="0.25" top="0.75" bottom="0.75" header="0.3" footer="0.3"/>
  <pageSetup paperSize="9"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2:Z39"/>
  <sheetViews>
    <sheetView view="pageBreakPreview" zoomScale="40" zoomScaleNormal="80" zoomScaleSheetLayoutView="40" workbookViewId="0">
      <selection activeCell="H26" sqref="H26"/>
    </sheetView>
  </sheetViews>
  <sheetFormatPr defaultRowHeight="23.25" customHeight="1" x14ac:dyDescent="0.2"/>
  <cols>
    <col min="1" max="2" width="13.28515625" style="197" customWidth="1"/>
    <col min="3" max="3" width="13.28515625" style="112" customWidth="1"/>
    <col min="4" max="4" width="56.42578125" style="112" customWidth="1"/>
    <col min="5" max="8" width="15.28515625" style="112" customWidth="1"/>
    <col min="9" max="22" width="8.5703125" style="111" customWidth="1"/>
    <col min="23" max="16384" width="9.140625" style="112"/>
  </cols>
  <sheetData>
    <row r="2" spans="1:26" ht="23.25" customHeight="1" x14ac:dyDescent="0.45">
      <c r="A2" s="150"/>
      <c r="B2" s="150"/>
      <c r="C2" s="190"/>
      <c r="D2" s="59" t="s">
        <v>128</v>
      </c>
      <c r="E2" s="60" t="s">
        <v>129</v>
      </c>
      <c r="F2" s="60">
        <v>7</v>
      </c>
      <c r="G2" s="149"/>
      <c r="H2" s="149"/>
      <c r="I2" s="149" t="s">
        <v>144</v>
      </c>
      <c r="J2" s="150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</row>
    <row r="4" spans="1:26" ht="23.25" customHeight="1" x14ac:dyDescent="0.2">
      <c r="A4" s="432" t="s">
        <v>0</v>
      </c>
      <c r="B4" s="410" t="s">
        <v>127</v>
      </c>
      <c r="C4" s="432" t="s">
        <v>34</v>
      </c>
      <c r="D4" s="410" t="s">
        <v>33</v>
      </c>
      <c r="E4" s="410" t="s">
        <v>22</v>
      </c>
      <c r="F4" s="410" t="s">
        <v>18</v>
      </c>
      <c r="G4" s="410"/>
      <c r="H4" s="410"/>
      <c r="I4" s="55" t="s">
        <v>19</v>
      </c>
      <c r="J4" s="410" t="s">
        <v>20</v>
      </c>
      <c r="K4" s="410"/>
      <c r="L4" s="411"/>
      <c r="M4" s="411"/>
      <c r="N4" s="411"/>
      <c r="O4" s="410" t="s">
        <v>21</v>
      </c>
      <c r="P4" s="410"/>
      <c r="Q4" s="410"/>
      <c r="R4" s="410"/>
      <c r="S4" s="410"/>
      <c r="T4" s="410"/>
      <c r="U4" s="410"/>
      <c r="V4" s="410"/>
    </row>
    <row r="5" spans="1:26" ht="23.25" customHeight="1" x14ac:dyDescent="0.2">
      <c r="A5" s="432"/>
      <c r="B5" s="410"/>
      <c r="C5" s="432"/>
      <c r="D5" s="410"/>
      <c r="E5" s="410"/>
      <c r="F5" s="208" t="s">
        <v>23</v>
      </c>
      <c r="G5" s="208" t="s">
        <v>24</v>
      </c>
      <c r="H5" s="208" t="s">
        <v>25</v>
      </c>
      <c r="I5" s="55" t="s">
        <v>26</v>
      </c>
      <c r="J5" s="208" t="s">
        <v>27</v>
      </c>
      <c r="K5" s="208" t="s">
        <v>68</v>
      </c>
      <c r="L5" s="208" t="s">
        <v>28</v>
      </c>
      <c r="M5" s="208" t="s">
        <v>69</v>
      </c>
      <c r="N5" s="208" t="s">
        <v>70</v>
      </c>
      <c r="O5" s="208" t="s">
        <v>29</v>
      </c>
      <c r="P5" s="208" t="s">
        <v>30</v>
      </c>
      <c r="Q5" s="208" t="s">
        <v>31</v>
      </c>
      <c r="R5" s="208" t="s">
        <v>32</v>
      </c>
      <c r="S5" s="208" t="s">
        <v>71</v>
      </c>
      <c r="T5" s="208" t="s">
        <v>72</v>
      </c>
      <c r="U5" s="208" t="s">
        <v>73</v>
      </c>
      <c r="V5" s="208" t="s">
        <v>74</v>
      </c>
    </row>
    <row r="6" spans="1:26" ht="29.25" customHeight="1" x14ac:dyDescent="0.3">
      <c r="A6" s="185" t="s">
        <v>2</v>
      </c>
      <c r="B6" s="185">
        <v>24</v>
      </c>
      <c r="C6" s="186" t="s">
        <v>15</v>
      </c>
      <c r="D6" s="87" t="s">
        <v>64</v>
      </c>
      <c r="E6" s="86">
        <v>150</v>
      </c>
      <c r="F6" s="91">
        <v>0.6</v>
      </c>
      <c r="G6" s="91">
        <v>0.6</v>
      </c>
      <c r="H6" s="91">
        <v>14.7</v>
      </c>
      <c r="I6" s="126">
        <v>70.5</v>
      </c>
      <c r="J6" s="126">
        <v>0.05</v>
      </c>
      <c r="K6" s="126">
        <v>0.03</v>
      </c>
      <c r="L6" s="126">
        <v>15</v>
      </c>
      <c r="M6" s="126">
        <v>0</v>
      </c>
      <c r="N6" s="126">
        <v>0</v>
      </c>
      <c r="O6" s="126">
        <v>24</v>
      </c>
      <c r="P6" s="126">
        <v>16.5</v>
      </c>
      <c r="Q6" s="126">
        <v>13.5</v>
      </c>
      <c r="R6" s="126">
        <v>3.3</v>
      </c>
      <c r="S6" s="126">
        <v>417</v>
      </c>
      <c r="T6" s="126">
        <v>3.0000000000000001E-3</v>
      </c>
      <c r="U6" s="126">
        <v>0</v>
      </c>
      <c r="V6" s="126">
        <v>0.01</v>
      </c>
      <c r="W6" s="111"/>
      <c r="X6" s="111"/>
      <c r="Y6" s="111"/>
      <c r="Z6" s="111"/>
    </row>
    <row r="7" spans="1:26" ht="29.25" customHeight="1" x14ac:dyDescent="0.3">
      <c r="A7" s="185"/>
      <c r="B7" s="68">
        <v>69</v>
      </c>
      <c r="C7" s="65" t="s">
        <v>50</v>
      </c>
      <c r="D7" s="65" t="s">
        <v>154</v>
      </c>
      <c r="E7" s="68">
        <v>150</v>
      </c>
      <c r="F7" s="70">
        <v>25.71</v>
      </c>
      <c r="G7" s="70">
        <v>11.96</v>
      </c>
      <c r="H7" s="70">
        <v>32.299999999999997</v>
      </c>
      <c r="I7" s="6">
        <v>342.12</v>
      </c>
      <c r="J7" s="6">
        <v>7.0000000000000007E-2</v>
      </c>
      <c r="K7" s="6">
        <v>0.34</v>
      </c>
      <c r="L7" s="6">
        <v>0.43</v>
      </c>
      <c r="M7" s="6">
        <v>60</v>
      </c>
      <c r="N7" s="6">
        <v>0.27</v>
      </c>
      <c r="O7" s="6">
        <v>233.47</v>
      </c>
      <c r="P7" s="6">
        <v>283.02999999999997</v>
      </c>
      <c r="Q7" s="6">
        <v>33.36</v>
      </c>
      <c r="R7" s="6">
        <v>0.82</v>
      </c>
      <c r="S7" s="6">
        <v>131.05000000000001</v>
      </c>
      <c r="T7" s="6">
        <v>8.9999999999999993E-3</v>
      </c>
      <c r="U7" s="6">
        <v>3.1E-2</v>
      </c>
      <c r="V7" s="6">
        <v>0.03</v>
      </c>
      <c r="W7" s="111"/>
      <c r="X7" s="111"/>
      <c r="Y7" s="111"/>
      <c r="Z7" s="111"/>
    </row>
    <row r="8" spans="1:26" ht="29.25" customHeight="1" x14ac:dyDescent="0.3">
      <c r="A8" s="185"/>
      <c r="B8" s="185">
        <v>253</v>
      </c>
      <c r="C8" s="186" t="s">
        <v>51</v>
      </c>
      <c r="D8" s="87" t="s">
        <v>66</v>
      </c>
      <c r="E8" s="86">
        <v>180</v>
      </c>
      <c r="F8" s="91">
        <v>5.16</v>
      </c>
      <c r="G8" s="91">
        <v>5.08</v>
      </c>
      <c r="H8" s="91">
        <v>22.52</v>
      </c>
      <c r="I8" s="126">
        <v>155.44</v>
      </c>
      <c r="J8" s="126">
        <v>0.13</v>
      </c>
      <c r="K8" s="126">
        <v>7.0000000000000007E-2</v>
      </c>
      <c r="L8" s="126">
        <v>0</v>
      </c>
      <c r="M8" s="126">
        <v>20</v>
      </c>
      <c r="N8" s="126">
        <v>0.08</v>
      </c>
      <c r="O8" s="126">
        <v>10.42</v>
      </c>
      <c r="P8" s="126">
        <v>113.88</v>
      </c>
      <c r="Q8" s="126">
        <v>75.260000000000005</v>
      </c>
      <c r="R8" s="126">
        <v>2.54</v>
      </c>
      <c r="S8" s="126">
        <v>137.78</v>
      </c>
      <c r="T8" s="126">
        <v>1E-3</v>
      </c>
      <c r="U8" s="126">
        <v>2E-3</v>
      </c>
      <c r="V8" s="126">
        <v>0.01</v>
      </c>
      <c r="W8" s="111"/>
      <c r="X8" s="111"/>
      <c r="Y8" s="111"/>
      <c r="Z8" s="111"/>
    </row>
    <row r="9" spans="1:26" ht="29.25" customHeight="1" x14ac:dyDescent="0.35">
      <c r="A9" s="185"/>
      <c r="B9" s="76">
        <v>95</v>
      </c>
      <c r="C9" s="76" t="s">
        <v>14</v>
      </c>
      <c r="D9" s="80" t="s">
        <v>156</v>
      </c>
      <c r="E9" s="76">
        <v>200</v>
      </c>
      <c r="F9" s="77">
        <v>0</v>
      </c>
      <c r="G9" s="77">
        <v>0</v>
      </c>
      <c r="H9" s="77">
        <v>19.940000000000001</v>
      </c>
      <c r="I9" s="26">
        <v>80.3</v>
      </c>
      <c r="J9" s="25">
        <v>0.09</v>
      </c>
      <c r="K9" s="25">
        <v>0.1</v>
      </c>
      <c r="L9" s="25">
        <v>2.94</v>
      </c>
      <c r="M9" s="25">
        <v>80</v>
      </c>
      <c r="N9" s="25">
        <v>0.96</v>
      </c>
      <c r="O9" s="25">
        <v>0.16</v>
      </c>
      <c r="P9" s="25">
        <v>0</v>
      </c>
      <c r="Q9" s="25">
        <v>0</v>
      </c>
      <c r="R9" s="25">
        <v>0.02</v>
      </c>
      <c r="S9" s="25">
        <v>0.15</v>
      </c>
      <c r="T9" s="25">
        <v>0</v>
      </c>
      <c r="U9" s="25">
        <v>0</v>
      </c>
      <c r="V9" s="33">
        <v>0</v>
      </c>
      <c r="W9" s="111"/>
      <c r="X9" s="111"/>
      <c r="Y9" s="111"/>
      <c r="Z9" s="111"/>
    </row>
    <row r="10" spans="1:26" ht="29.25" customHeight="1" x14ac:dyDescent="0.3">
      <c r="A10" s="185"/>
      <c r="B10" s="115">
        <v>119</v>
      </c>
      <c r="C10" s="113" t="s">
        <v>10</v>
      </c>
      <c r="D10" s="87" t="s">
        <v>46</v>
      </c>
      <c r="E10" s="86">
        <v>30</v>
      </c>
      <c r="F10" s="91">
        <v>2.2799999999999998</v>
      </c>
      <c r="G10" s="91">
        <v>0.24</v>
      </c>
      <c r="H10" s="91">
        <v>14.76</v>
      </c>
      <c r="I10" s="127">
        <v>70.5</v>
      </c>
      <c r="J10" s="126">
        <v>0.03</v>
      </c>
      <c r="K10" s="126">
        <v>0.01</v>
      </c>
      <c r="L10" s="126">
        <v>0</v>
      </c>
      <c r="M10" s="126">
        <v>0</v>
      </c>
      <c r="N10" s="126">
        <v>0</v>
      </c>
      <c r="O10" s="126">
        <v>6</v>
      </c>
      <c r="P10" s="126">
        <v>19.5</v>
      </c>
      <c r="Q10" s="126">
        <v>4.2</v>
      </c>
      <c r="R10" s="126">
        <v>0.33</v>
      </c>
      <c r="S10" s="126">
        <v>27.9</v>
      </c>
      <c r="T10" s="126">
        <v>1E-3</v>
      </c>
      <c r="U10" s="126">
        <v>2E-3</v>
      </c>
      <c r="V10" s="114">
        <v>4.3499999999999996</v>
      </c>
      <c r="W10" s="111"/>
      <c r="X10" s="111"/>
      <c r="Y10" s="111"/>
      <c r="Z10" s="111"/>
    </row>
    <row r="11" spans="1:26" ht="29.25" customHeight="1" x14ac:dyDescent="0.3">
      <c r="A11" s="185"/>
      <c r="B11" s="173">
        <v>121</v>
      </c>
      <c r="C11" s="105" t="s">
        <v>10</v>
      </c>
      <c r="D11" s="75" t="s">
        <v>42</v>
      </c>
      <c r="E11" s="68">
        <v>40</v>
      </c>
      <c r="F11" s="72">
        <v>3</v>
      </c>
      <c r="G11" s="72">
        <v>11.6</v>
      </c>
      <c r="H11" s="72">
        <v>19.920000000000002</v>
      </c>
      <c r="I11" s="167">
        <v>104.8</v>
      </c>
      <c r="J11" s="146">
        <v>0.02</v>
      </c>
      <c r="K11" s="146">
        <v>0.01</v>
      </c>
      <c r="L11" s="146">
        <v>0</v>
      </c>
      <c r="M11" s="146">
        <v>0</v>
      </c>
      <c r="N11" s="146">
        <v>0</v>
      </c>
      <c r="O11" s="146">
        <v>3.8</v>
      </c>
      <c r="P11" s="146">
        <v>13</v>
      </c>
      <c r="Q11" s="146">
        <v>2.6</v>
      </c>
      <c r="R11" s="146">
        <v>0.24</v>
      </c>
      <c r="S11" s="146">
        <v>18.399999999999999</v>
      </c>
      <c r="T11" s="146">
        <v>0</v>
      </c>
      <c r="U11" s="146">
        <v>0</v>
      </c>
      <c r="V11" s="146">
        <v>0</v>
      </c>
    </row>
    <row r="12" spans="1:26" ht="29.25" customHeight="1" x14ac:dyDescent="0.3">
      <c r="A12" s="185"/>
      <c r="B12" s="185"/>
      <c r="C12" s="186"/>
      <c r="D12" s="116" t="s">
        <v>16</v>
      </c>
      <c r="E12" s="117">
        <f>SUM(E6:E11)</f>
        <v>750</v>
      </c>
      <c r="F12" s="117">
        <f t="shared" ref="F12:V12" si="0">SUM(F6:F11)</f>
        <v>36.75</v>
      </c>
      <c r="G12" s="117">
        <f t="shared" si="0"/>
        <v>29.479999999999997</v>
      </c>
      <c r="H12" s="117">
        <f t="shared" si="0"/>
        <v>124.14</v>
      </c>
      <c r="I12" s="129">
        <f t="shared" si="0"/>
        <v>823.65999999999985</v>
      </c>
      <c r="J12" s="129">
        <f t="shared" si="0"/>
        <v>0.39</v>
      </c>
      <c r="K12" s="129">
        <f t="shared" si="0"/>
        <v>0.56000000000000005</v>
      </c>
      <c r="L12" s="129">
        <f t="shared" si="0"/>
        <v>18.37</v>
      </c>
      <c r="M12" s="129">
        <f t="shared" si="0"/>
        <v>160</v>
      </c>
      <c r="N12" s="129">
        <f t="shared" si="0"/>
        <v>1.31</v>
      </c>
      <c r="O12" s="129">
        <f t="shared" si="0"/>
        <v>277.85000000000008</v>
      </c>
      <c r="P12" s="129">
        <f t="shared" si="0"/>
        <v>445.90999999999997</v>
      </c>
      <c r="Q12" s="129">
        <f t="shared" si="0"/>
        <v>128.92000000000002</v>
      </c>
      <c r="R12" s="129">
        <f t="shared" si="0"/>
        <v>7.25</v>
      </c>
      <c r="S12" s="129">
        <f t="shared" si="0"/>
        <v>732.27999999999986</v>
      </c>
      <c r="T12" s="129">
        <f t="shared" si="0"/>
        <v>1.4000000000000002E-2</v>
      </c>
      <c r="U12" s="129">
        <f t="shared" si="0"/>
        <v>3.5000000000000003E-2</v>
      </c>
      <c r="V12" s="129">
        <f t="shared" si="0"/>
        <v>4.3999999999999995</v>
      </c>
    </row>
    <row r="13" spans="1:26" ht="29.25" customHeight="1" x14ac:dyDescent="0.3">
      <c r="A13" s="185"/>
      <c r="B13" s="185"/>
      <c r="C13" s="186"/>
      <c r="D13" s="116" t="s">
        <v>17</v>
      </c>
      <c r="E13" s="86"/>
      <c r="F13" s="86"/>
      <c r="G13" s="86"/>
      <c r="H13" s="86"/>
      <c r="I13" s="130">
        <f>I12/27.2</f>
        <v>30.28161764705882</v>
      </c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</row>
    <row r="14" spans="1:26" ht="29.25" customHeight="1" x14ac:dyDescent="0.3">
      <c r="A14" s="185" t="s">
        <v>3</v>
      </c>
      <c r="B14" s="185">
        <v>224</v>
      </c>
      <c r="C14" s="186" t="s">
        <v>15</v>
      </c>
      <c r="D14" s="88" t="s">
        <v>93</v>
      </c>
      <c r="E14" s="140">
        <v>100</v>
      </c>
      <c r="F14" s="90">
        <v>7.18</v>
      </c>
      <c r="G14" s="90">
        <v>8.41</v>
      </c>
      <c r="H14" s="90">
        <v>24.62</v>
      </c>
      <c r="I14" s="128">
        <v>224.02</v>
      </c>
      <c r="J14" s="128">
        <v>0</v>
      </c>
      <c r="K14" s="128">
        <v>0</v>
      </c>
      <c r="L14" s="128">
        <v>0.33</v>
      </c>
      <c r="M14" s="128">
        <v>0</v>
      </c>
      <c r="N14" s="128">
        <v>0</v>
      </c>
      <c r="O14" s="128">
        <v>4.5999999999999996</v>
      </c>
      <c r="P14" s="128">
        <v>3.9</v>
      </c>
      <c r="Q14" s="128">
        <v>2.1</v>
      </c>
      <c r="R14" s="128">
        <v>0.1</v>
      </c>
      <c r="S14" s="128">
        <v>19.53</v>
      </c>
      <c r="T14" s="128">
        <v>1.0000000000000001E-5</v>
      </c>
      <c r="U14" s="128">
        <v>0</v>
      </c>
      <c r="V14" s="128">
        <v>0</v>
      </c>
    </row>
    <row r="15" spans="1:26" ht="44.25" customHeight="1" x14ac:dyDescent="0.3">
      <c r="A15" s="185"/>
      <c r="B15" s="185">
        <v>49</v>
      </c>
      <c r="C15" s="186" t="s">
        <v>5</v>
      </c>
      <c r="D15" s="88" t="s">
        <v>94</v>
      </c>
      <c r="E15" s="69">
        <v>250</v>
      </c>
      <c r="F15" s="90">
        <v>10.61</v>
      </c>
      <c r="G15" s="90">
        <v>9.5500000000000007</v>
      </c>
      <c r="H15" s="90">
        <v>13.23</v>
      </c>
      <c r="I15" s="128">
        <v>181.38</v>
      </c>
      <c r="J15" s="128">
        <v>0.1</v>
      </c>
      <c r="K15" s="128">
        <v>0.11</v>
      </c>
      <c r="L15" s="128">
        <v>7.41</v>
      </c>
      <c r="M15" s="128">
        <v>130</v>
      </c>
      <c r="N15" s="128">
        <v>0.01</v>
      </c>
      <c r="O15" s="128">
        <v>22.7</v>
      </c>
      <c r="P15" s="128">
        <v>126.88</v>
      </c>
      <c r="Q15" s="128">
        <v>30.61</v>
      </c>
      <c r="R15" s="128">
        <v>1.73</v>
      </c>
      <c r="S15" s="128">
        <v>528.85</v>
      </c>
      <c r="T15" s="128">
        <v>7.0000000000000001E-3</v>
      </c>
      <c r="U15" s="128">
        <v>1E-3</v>
      </c>
      <c r="V15" s="128">
        <v>7.0000000000000007E-2</v>
      </c>
    </row>
    <row r="16" spans="1:26" ht="39" customHeight="1" x14ac:dyDescent="0.3">
      <c r="A16" s="194"/>
      <c r="B16" s="185">
        <v>85</v>
      </c>
      <c r="C16" s="186" t="s">
        <v>6</v>
      </c>
      <c r="D16" s="88" t="s">
        <v>100</v>
      </c>
      <c r="E16" s="69">
        <v>100</v>
      </c>
      <c r="F16" s="90">
        <v>15.35</v>
      </c>
      <c r="G16" s="90">
        <v>8.66</v>
      </c>
      <c r="H16" s="90">
        <v>8.01</v>
      </c>
      <c r="I16" s="128">
        <v>171.26</v>
      </c>
      <c r="J16" s="128">
        <v>0.2</v>
      </c>
      <c r="K16" s="128">
        <v>1.53</v>
      </c>
      <c r="L16" s="128">
        <v>11.48</v>
      </c>
      <c r="M16" s="128">
        <v>4360</v>
      </c>
      <c r="N16" s="128">
        <v>1.06</v>
      </c>
      <c r="O16" s="128">
        <v>17.97</v>
      </c>
      <c r="P16" s="128">
        <v>246.19</v>
      </c>
      <c r="Q16" s="128">
        <v>15.58</v>
      </c>
      <c r="R16" s="128">
        <v>5.34</v>
      </c>
      <c r="S16" s="128">
        <v>215.68</v>
      </c>
      <c r="T16" s="128">
        <v>5.0000000000000001E-3</v>
      </c>
      <c r="U16" s="128">
        <v>3.1E-2</v>
      </c>
      <c r="V16" s="128">
        <v>0</v>
      </c>
    </row>
    <row r="17" spans="1:22" ht="29.25" customHeight="1" x14ac:dyDescent="0.3">
      <c r="A17" s="194"/>
      <c r="B17" s="106">
        <v>50</v>
      </c>
      <c r="C17" s="106" t="s">
        <v>51</v>
      </c>
      <c r="D17" s="64" t="s">
        <v>146</v>
      </c>
      <c r="E17" s="67">
        <v>180</v>
      </c>
      <c r="F17" s="192">
        <v>3.94</v>
      </c>
      <c r="G17" s="192">
        <v>9.3699999999999992</v>
      </c>
      <c r="H17" s="192">
        <v>25.88</v>
      </c>
      <c r="I17" s="193">
        <v>204.26</v>
      </c>
      <c r="J17" s="193">
        <v>0.15</v>
      </c>
      <c r="K17" s="193">
        <v>0.14000000000000001</v>
      </c>
      <c r="L17" s="193">
        <v>13.39</v>
      </c>
      <c r="M17" s="193">
        <v>60</v>
      </c>
      <c r="N17" s="193">
        <v>0.18</v>
      </c>
      <c r="O17" s="193">
        <v>47.81</v>
      </c>
      <c r="P17" s="193">
        <v>108.62</v>
      </c>
      <c r="Q17" s="193">
        <v>36.590000000000003</v>
      </c>
      <c r="R17" s="193">
        <v>1.35</v>
      </c>
      <c r="S17" s="193">
        <v>816.43</v>
      </c>
      <c r="T17" s="193">
        <v>9.4000000000000004E-3</v>
      </c>
      <c r="U17" s="193">
        <v>1E-3</v>
      </c>
      <c r="V17" s="193">
        <v>0.05</v>
      </c>
    </row>
    <row r="18" spans="1:22" ht="61.5" customHeight="1" x14ac:dyDescent="0.3">
      <c r="A18" s="194"/>
      <c r="B18" s="185">
        <v>95</v>
      </c>
      <c r="C18" s="186" t="s">
        <v>14</v>
      </c>
      <c r="D18" s="88" t="s">
        <v>84</v>
      </c>
      <c r="E18" s="69">
        <v>200</v>
      </c>
      <c r="F18" s="91">
        <v>0</v>
      </c>
      <c r="G18" s="91">
        <v>0</v>
      </c>
      <c r="H18" s="91">
        <v>20</v>
      </c>
      <c r="I18" s="126">
        <v>80.599999999999994</v>
      </c>
      <c r="J18" s="126">
        <v>0.1</v>
      </c>
      <c r="K18" s="126">
        <v>0.1</v>
      </c>
      <c r="L18" s="126">
        <v>3</v>
      </c>
      <c r="M18" s="126">
        <v>79.2</v>
      </c>
      <c r="N18" s="126">
        <v>0.96</v>
      </c>
      <c r="O18" s="126">
        <v>0.16</v>
      </c>
      <c r="P18" s="126">
        <v>0</v>
      </c>
      <c r="Q18" s="126">
        <v>0</v>
      </c>
      <c r="R18" s="126">
        <v>0.02</v>
      </c>
      <c r="S18" s="126">
        <v>0.15</v>
      </c>
      <c r="T18" s="126">
        <v>0</v>
      </c>
      <c r="U18" s="126">
        <v>0</v>
      </c>
      <c r="V18" s="128">
        <v>0</v>
      </c>
    </row>
    <row r="19" spans="1:22" ht="29.25" customHeight="1" x14ac:dyDescent="0.3">
      <c r="A19" s="194"/>
      <c r="B19" s="187">
        <v>119</v>
      </c>
      <c r="C19" s="186" t="s">
        <v>10</v>
      </c>
      <c r="D19" s="87" t="s">
        <v>46</v>
      </c>
      <c r="E19" s="86">
        <v>20</v>
      </c>
      <c r="F19" s="91">
        <v>1.52</v>
      </c>
      <c r="G19" s="91">
        <v>0.16</v>
      </c>
      <c r="H19" s="91">
        <v>9.84</v>
      </c>
      <c r="I19" s="127">
        <v>47</v>
      </c>
      <c r="J19" s="126">
        <v>0.02</v>
      </c>
      <c r="K19" s="126">
        <v>0.01</v>
      </c>
      <c r="L19" s="126">
        <v>0</v>
      </c>
      <c r="M19" s="126">
        <v>0</v>
      </c>
      <c r="N19" s="126">
        <v>0</v>
      </c>
      <c r="O19" s="126">
        <v>4</v>
      </c>
      <c r="P19" s="126">
        <v>13</v>
      </c>
      <c r="Q19" s="126">
        <v>2.8</v>
      </c>
      <c r="R19" s="126">
        <v>0.22</v>
      </c>
      <c r="S19" s="126">
        <v>18.600000000000001</v>
      </c>
      <c r="T19" s="126">
        <v>1E-3</v>
      </c>
      <c r="U19" s="126">
        <v>1E-3</v>
      </c>
      <c r="V19" s="126">
        <v>2.9</v>
      </c>
    </row>
    <row r="20" spans="1:22" ht="29.25" customHeight="1" x14ac:dyDescent="0.3">
      <c r="A20" s="194"/>
      <c r="B20" s="185">
        <v>120</v>
      </c>
      <c r="C20" s="186" t="s">
        <v>11</v>
      </c>
      <c r="D20" s="87" t="s">
        <v>38</v>
      </c>
      <c r="E20" s="86">
        <v>20</v>
      </c>
      <c r="F20" s="91">
        <v>1.32</v>
      </c>
      <c r="G20" s="91">
        <v>0.24</v>
      </c>
      <c r="H20" s="91">
        <v>8.0399999999999991</v>
      </c>
      <c r="I20" s="127">
        <v>39.6</v>
      </c>
      <c r="J20" s="126">
        <v>0.03</v>
      </c>
      <c r="K20" s="126">
        <v>0.02</v>
      </c>
      <c r="L20" s="126">
        <v>0</v>
      </c>
      <c r="M20" s="126">
        <v>0</v>
      </c>
      <c r="N20" s="126">
        <v>0</v>
      </c>
      <c r="O20" s="126">
        <v>5.8</v>
      </c>
      <c r="P20" s="126">
        <v>30</v>
      </c>
      <c r="Q20" s="126">
        <v>9.4</v>
      </c>
      <c r="R20" s="126">
        <v>0.78</v>
      </c>
      <c r="S20" s="126">
        <v>47</v>
      </c>
      <c r="T20" s="126">
        <v>1E-3</v>
      </c>
      <c r="U20" s="126">
        <v>1E-3</v>
      </c>
      <c r="V20" s="126">
        <v>0</v>
      </c>
    </row>
    <row r="21" spans="1:22" ht="29.25" customHeight="1" x14ac:dyDescent="0.3">
      <c r="A21" s="194"/>
      <c r="B21" s="185"/>
      <c r="C21" s="188"/>
      <c r="D21" s="120" t="s">
        <v>16</v>
      </c>
      <c r="E21" s="117">
        <f>SUM(E14:E20)</f>
        <v>870</v>
      </c>
      <c r="F21" s="117">
        <f t="shared" ref="F21:V21" si="1">SUM(F14:F20)</f>
        <v>39.92</v>
      </c>
      <c r="G21" s="117">
        <f t="shared" si="1"/>
        <v>36.39</v>
      </c>
      <c r="H21" s="117">
        <f t="shared" si="1"/>
        <v>109.62</v>
      </c>
      <c r="I21" s="191">
        <f t="shared" si="1"/>
        <v>948.12</v>
      </c>
      <c r="J21" s="191">
        <f t="shared" si="1"/>
        <v>0.60000000000000009</v>
      </c>
      <c r="K21" s="191">
        <f t="shared" si="1"/>
        <v>1.9100000000000004</v>
      </c>
      <c r="L21" s="191">
        <f t="shared" si="1"/>
        <v>35.61</v>
      </c>
      <c r="M21" s="191">
        <f t="shared" si="1"/>
        <v>4629.2</v>
      </c>
      <c r="N21" s="191">
        <f t="shared" si="1"/>
        <v>2.21</v>
      </c>
      <c r="O21" s="191">
        <f t="shared" si="1"/>
        <v>103.03999999999999</v>
      </c>
      <c r="P21" s="191">
        <f t="shared" si="1"/>
        <v>528.59</v>
      </c>
      <c r="Q21" s="191">
        <f t="shared" si="1"/>
        <v>97.08</v>
      </c>
      <c r="R21" s="191">
        <f t="shared" si="1"/>
        <v>9.5399999999999991</v>
      </c>
      <c r="S21" s="191">
        <f t="shared" si="1"/>
        <v>1646.2399999999998</v>
      </c>
      <c r="T21" s="191">
        <f t="shared" si="1"/>
        <v>2.341E-2</v>
      </c>
      <c r="U21" s="191">
        <f t="shared" si="1"/>
        <v>3.5000000000000003E-2</v>
      </c>
      <c r="V21" s="191">
        <f t="shared" si="1"/>
        <v>3.02</v>
      </c>
    </row>
    <row r="22" spans="1:22" ht="29.25" customHeight="1" x14ac:dyDescent="0.3">
      <c r="A22" s="194"/>
      <c r="B22" s="185"/>
      <c r="C22" s="188"/>
      <c r="D22" s="120" t="s">
        <v>17</v>
      </c>
      <c r="E22" s="117"/>
      <c r="F22" s="86"/>
      <c r="G22" s="86"/>
      <c r="H22" s="86"/>
      <c r="I22" s="130">
        <f>I21/27.2</f>
        <v>34.857352941176472</v>
      </c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</row>
    <row r="23" spans="1:22" ht="29.25" customHeight="1" x14ac:dyDescent="0.3">
      <c r="A23" s="185" t="s">
        <v>106</v>
      </c>
      <c r="B23" s="185">
        <v>555</v>
      </c>
      <c r="C23" s="185" t="s">
        <v>107</v>
      </c>
      <c r="D23" s="118" t="s">
        <v>117</v>
      </c>
      <c r="E23" s="86">
        <v>50</v>
      </c>
      <c r="F23" s="91">
        <v>2.93</v>
      </c>
      <c r="G23" s="91">
        <v>5.9</v>
      </c>
      <c r="H23" s="91">
        <v>25.8</v>
      </c>
      <c r="I23" s="127">
        <v>278</v>
      </c>
      <c r="J23" s="126">
        <v>0.05</v>
      </c>
      <c r="K23" s="126">
        <v>0</v>
      </c>
      <c r="L23" s="126">
        <v>0</v>
      </c>
      <c r="M23" s="126">
        <v>45.6</v>
      </c>
      <c r="N23" s="126">
        <v>0</v>
      </c>
      <c r="O23" s="126">
        <v>8.86</v>
      </c>
      <c r="P23" s="126">
        <v>33.5</v>
      </c>
      <c r="Q23" s="126">
        <v>2.4900000000000002</v>
      </c>
      <c r="R23" s="126">
        <v>0.34</v>
      </c>
      <c r="S23" s="126">
        <v>0</v>
      </c>
      <c r="T23" s="126">
        <v>0</v>
      </c>
      <c r="U23" s="126">
        <v>0</v>
      </c>
      <c r="V23" s="126">
        <v>0</v>
      </c>
    </row>
    <row r="24" spans="1:22" ht="29.25" customHeight="1" x14ac:dyDescent="0.3">
      <c r="A24" s="185"/>
      <c r="B24" s="104">
        <v>114</v>
      </c>
      <c r="C24" s="104" t="s">
        <v>37</v>
      </c>
      <c r="D24" s="75" t="s">
        <v>138</v>
      </c>
      <c r="E24" s="68">
        <v>200</v>
      </c>
      <c r="F24" s="72">
        <v>0</v>
      </c>
      <c r="G24" s="72">
        <v>0</v>
      </c>
      <c r="H24" s="72">
        <v>7.27</v>
      </c>
      <c r="I24" s="103">
        <v>28.73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0.26</v>
      </c>
      <c r="P24" s="103">
        <v>0.03</v>
      </c>
      <c r="Q24" s="103">
        <v>0.03</v>
      </c>
      <c r="R24" s="103">
        <v>0.02</v>
      </c>
      <c r="S24" s="103">
        <v>0.28999999999999998</v>
      </c>
      <c r="T24" s="103">
        <v>0</v>
      </c>
      <c r="U24" s="103">
        <v>0</v>
      </c>
      <c r="V24" s="103">
        <v>0</v>
      </c>
    </row>
    <row r="25" spans="1:22" ht="29.25" customHeight="1" x14ac:dyDescent="0.3">
      <c r="A25" s="194"/>
      <c r="B25" s="185">
        <v>21</v>
      </c>
      <c r="C25" s="185" t="s">
        <v>15</v>
      </c>
      <c r="D25" s="119" t="s">
        <v>108</v>
      </c>
      <c r="E25" s="69">
        <v>200</v>
      </c>
      <c r="F25" s="91">
        <v>2.02</v>
      </c>
      <c r="G25" s="91">
        <v>0.83</v>
      </c>
      <c r="H25" s="91">
        <v>34.869999999999997</v>
      </c>
      <c r="I25" s="126">
        <v>114.62</v>
      </c>
      <c r="J25" s="126">
        <v>0</v>
      </c>
      <c r="K25" s="126">
        <v>0</v>
      </c>
      <c r="L25" s="126">
        <v>20.51</v>
      </c>
      <c r="M25" s="126">
        <v>0</v>
      </c>
      <c r="N25" s="126">
        <v>0</v>
      </c>
      <c r="O25" s="126">
        <v>53.8</v>
      </c>
      <c r="P25" s="126">
        <v>0</v>
      </c>
      <c r="Q25" s="126">
        <v>28.28</v>
      </c>
      <c r="R25" s="126">
        <v>2.2799999999999998</v>
      </c>
      <c r="S25" s="126">
        <v>0</v>
      </c>
      <c r="T25" s="126">
        <v>0</v>
      </c>
      <c r="U25" s="126">
        <v>0</v>
      </c>
      <c r="V25" s="126">
        <v>0</v>
      </c>
    </row>
    <row r="26" spans="1:22" ht="29.25" customHeight="1" x14ac:dyDescent="0.3">
      <c r="A26" s="194"/>
      <c r="B26" s="185"/>
      <c r="C26" s="185"/>
      <c r="D26" s="120" t="s">
        <v>16</v>
      </c>
      <c r="E26" s="117">
        <v>450</v>
      </c>
      <c r="F26" s="91">
        <v>4.95</v>
      </c>
      <c r="G26" s="91">
        <v>6.73</v>
      </c>
      <c r="H26" s="91">
        <v>60.67</v>
      </c>
      <c r="I26" s="127">
        <v>437.42</v>
      </c>
      <c r="J26" s="126">
        <v>0.05</v>
      </c>
      <c r="K26" s="126">
        <v>0</v>
      </c>
      <c r="L26" s="126">
        <v>20.51</v>
      </c>
      <c r="M26" s="126">
        <v>45.6</v>
      </c>
      <c r="N26" s="126">
        <v>0</v>
      </c>
      <c r="O26" s="126">
        <v>62.66</v>
      </c>
      <c r="P26" s="126">
        <v>33.5</v>
      </c>
      <c r="Q26" s="126">
        <v>30.770000000000003</v>
      </c>
      <c r="R26" s="126">
        <v>2.6199999999999997</v>
      </c>
      <c r="S26" s="126">
        <v>0</v>
      </c>
      <c r="T26" s="126">
        <v>0</v>
      </c>
      <c r="U26" s="126">
        <v>0</v>
      </c>
      <c r="V26" s="126">
        <v>0</v>
      </c>
    </row>
    <row r="27" spans="1:22" ht="29.25" customHeight="1" x14ac:dyDescent="0.3">
      <c r="A27" s="194"/>
      <c r="B27" s="194"/>
      <c r="C27" s="194"/>
      <c r="D27" s="120" t="s">
        <v>17</v>
      </c>
      <c r="E27" s="180"/>
      <c r="F27" s="86"/>
      <c r="G27" s="86"/>
      <c r="H27" s="86"/>
      <c r="I27" s="130">
        <v>18.613617021276596</v>
      </c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</row>
    <row r="28" spans="1:22" ht="29.25" customHeight="1" x14ac:dyDescent="0.3">
      <c r="A28" s="185" t="s">
        <v>109</v>
      </c>
      <c r="B28" s="163">
        <v>80</v>
      </c>
      <c r="C28" s="228" t="s">
        <v>6</v>
      </c>
      <c r="D28" s="229" t="s">
        <v>150</v>
      </c>
      <c r="E28" s="230">
        <v>100</v>
      </c>
      <c r="F28" s="231">
        <v>16.489999999999998</v>
      </c>
      <c r="G28" s="231">
        <v>14.11</v>
      </c>
      <c r="H28" s="231">
        <v>4.96</v>
      </c>
      <c r="I28" s="131">
        <v>213.19</v>
      </c>
      <c r="J28" s="131">
        <v>7.0000000000000007E-2</v>
      </c>
      <c r="K28" s="131">
        <v>0.12</v>
      </c>
      <c r="L28" s="131">
        <v>1.64</v>
      </c>
      <c r="M28" s="131">
        <v>30</v>
      </c>
      <c r="N28" s="131">
        <v>0</v>
      </c>
      <c r="O28" s="131">
        <v>22.45</v>
      </c>
      <c r="P28" s="131">
        <v>134.15</v>
      </c>
      <c r="Q28" s="131">
        <v>19.41</v>
      </c>
      <c r="R28" s="131">
        <v>1.36</v>
      </c>
      <c r="S28" s="131">
        <v>226.67</v>
      </c>
      <c r="T28" s="131">
        <v>4.0000000000000001E-3</v>
      </c>
      <c r="U28" s="131">
        <v>0</v>
      </c>
      <c r="V28" s="131">
        <v>0.1</v>
      </c>
    </row>
    <row r="29" spans="1:22" ht="29.25" customHeight="1" x14ac:dyDescent="0.3">
      <c r="A29" s="185"/>
      <c r="B29" s="185">
        <v>55</v>
      </c>
      <c r="C29" s="185" t="s">
        <v>58</v>
      </c>
      <c r="D29" s="232" t="s">
        <v>125</v>
      </c>
      <c r="E29" s="233">
        <v>180</v>
      </c>
      <c r="F29" s="234">
        <v>4.32</v>
      </c>
      <c r="G29" s="234">
        <v>5.94</v>
      </c>
      <c r="H29" s="234">
        <v>29.52</v>
      </c>
      <c r="I29" s="126">
        <v>187.2</v>
      </c>
      <c r="J29" s="126">
        <v>0.252</v>
      </c>
      <c r="K29" s="126">
        <v>0.13</v>
      </c>
      <c r="L29" s="126">
        <v>0</v>
      </c>
      <c r="M29" s="126">
        <v>0</v>
      </c>
      <c r="N29" s="126">
        <v>0</v>
      </c>
      <c r="O29" s="126">
        <v>17.46</v>
      </c>
      <c r="P29" s="126">
        <v>249</v>
      </c>
      <c r="Q29" s="126">
        <v>166</v>
      </c>
      <c r="R29" s="126">
        <v>5.6</v>
      </c>
      <c r="S29" s="126">
        <v>273.8</v>
      </c>
      <c r="T29" s="126">
        <v>3.0000000000000001E-3</v>
      </c>
      <c r="U29" s="126">
        <v>5.0000000000000001E-3</v>
      </c>
      <c r="V29" s="126">
        <v>0.02</v>
      </c>
    </row>
    <row r="30" spans="1:22" ht="29.25" customHeight="1" x14ac:dyDescent="0.3">
      <c r="A30" s="185"/>
      <c r="B30" s="185"/>
      <c r="C30" s="113" t="s">
        <v>110</v>
      </c>
      <c r="D30" s="88" t="s">
        <v>111</v>
      </c>
      <c r="E30" s="69">
        <v>200</v>
      </c>
      <c r="F30" s="90">
        <v>5.6</v>
      </c>
      <c r="G30" s="90">
        <v>5</v>
      </c>
      <c r="H30" s="90">
        <v>22</v>
      </c>
      <c r="I30" s="128">
        <v>156</v>
      </c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6"/>
    </row>
    <row r="31" spans="1:22" ht="29.25" customHeight="1" x14ac:dyDescent="0.3">
      <c r="A31" s="194"/>
      <c r="B31" s="185">
        <v>518</v>
      </c>
      <c r="C31" s="185" t="s">
        <v>14</v>
      </c>
      <c r="D31" s="118" t="s">
        <v>112</v>
      </c>
      <c r="E31" s="86">
        <v>200</v>
      </c>
      <c r="F31" s="91">
        <v>0.51</v>
      </c>
      <c r="G31" s="91">
        <v>0</v>
      </c>
      <c r="H31" s="91">
        <v>33</v>
      </c>
      <c r="I31" s="127">
        <v>125</v>
      </c>
      <c r="J31" s="126">
        <v>0.04</v>
      </c>
      <c r="K31" s="126">
        <v>0</v>
      </c>
      <c r="L31" s="126">
        <v>4</v>
      </c>
      <c r="M31" s="126">
        <v>0</v>
      </c>
      <c r="N31" s="126">
        <v>0</v>
      </c>
      <c r="O31" s="126">
        <v>10.4</v>
      </c>
      <c r="P31" s="126">
        <v>30</v>
      </c>
      <c r="Q31" s="126">
        <v>24</v>
      </c>
      <c r="R31" s="126">
        <v>0.2</v>
      </c>
      <c r="S31" s="126">
        <v>0</v>
      </c>
      <c r="T31" s="126">
        <v>0</v>
      </c>
      <c r="U31" s="126">
        <v>0</v>
      </c>
      <c r="V31" s="126">
        <v>0</v>
      </c>
    </row>
    <row r="32" spans="1:22" ht="29.25" customHeight="1" x14ac:dyDescent="0.3">
      <c r="A32" s="194"/>
      <c r="B32" s="185"/>
      <c r="C32" s="185"/>
      <c r="D32" s="120" t="s">
        <v>16</v>
      </c>
      <c r="E32" s="117">
        <v>640</v>
      </c>
      <c r="F32" s="117">
        <v>27.530000000000005</v>
      </c>
      <c r="G32" s="117">
        <v>21.92</v>
      </c>
      <c r="H32" s="117">
        <v>87.88</v>
      </c>
      <c r="I32" s="129">
        <v>649.37</v>
      </c>
      <c r="J32" s="129">
        <v>0.31</v>
      </c>
      <c r="K32" s="129">
        <v>0.21000000000000002</v>
      </c>
      <c r="L32" s="129">
        <v>7.38</v>
      </c>
      <c r="M32" s="129">
        <v>19.5</v>
      </c>
      <c r="N32" s="129">
        <v>0</v>
      </c>
      <c r="O32" s="129">
        <v>45.529999999999994</v>
      </c>
      <c r="P32" s="129">
        <v>313.26</v>
      </c>
      <c r="Q32" s="129">
        <v>186.97</v>
      </c>
      <c r="R32" s="129">
        <v>5.83</v>
      </c>
      <c r="S32" s="129">
        <v>477.8</v>
      </c>
      <c r="T32" s="129">
        <v>3.0000000000000001E-3</v>
      </c>
      <c r="U32" s="129">
        <v>5.0000000000000001E-3</v>
      </c>
      <c r="V32" s="129">
        <v>0.11</v>
      </c>
    </row>
    <row r="33" spans="1:22" ht="29.25" customHeight="1" x14ac:dyDescent="0.3">
      <c r="A33" s="194"/>
      <c r="B33" s="194"/>
      <c r="C33" s="194"/>
      <c r="D33" s="227" t="s">
        <v>17</v>
      </c>
      <c r="E33" s="180">
        <v>0</v>
      </c>
      <c r="F33" s="86"/>
      <c r="G33" s="86"/>
      <c r="H33" s="86"/>
      <c r="I33" s="130">
        <v>27.632765957446807</v>
      </c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</row>
    <row r="34" spans="1:22" ht="29.25" customHeight="1" x14ac:dyDescent="0.3">
      <c r="A34" s="183"/>
      <c r="B34" s="183"/>
      <c r="C34" s="122"/>
      <c r="D34" s="122"/>
      <c r="E34" s="122">
        <f>E32+E26+E21+E12</f>
        <v>2710</v>
      </c>
      <c r="F34" s="122"/>
      <c r="G34" s="122"/>
      <c r="H34" s="122"/>
      <c r="I34" s="196">
        <f>I33+I27+I22+I13</f>
        <v>111.3853535669587</v>
      </c>
    </row>
    <row r="35" spans="1:22" ht="23.25" customHeight="1" x14ac:dyDescent="0.3">
      <c r="A35" s="183"/>
      <c r="B35" s="183"/>
      <c r="C35" s="122"/>
      <c r="D35" s="122"/>
      <c r="E35" s="122"/>
      <c r="F35" s="122"/>
      <c r="G35" s="122"/>
      <c r="H35" s="122"/>
    </row>
    <row r="36" spans="1:22" ht="23.25" customHeight="1" x14ac:dyDescent="0.3">
      <c r="A36" s="183"/>
      <c r="B36" s="183"/>
      <c r="C36" s="122"/>
      <c r="D36" s="122"/>
      <c r="E36" s="122"/>
      <c r="F36" s="122"/>
      <c r="G36" s="122"/>
      <c r="H36" s="122"/>
    </row>
    <row r="37" spans="1:22" ht="23.25" customHeight="1" x14ac:dyDescent="0.3">
      <c r="A37" s="183"/>
      <c r="B37" s="183"/>
      <c r="C37" s="125"/>
      <c r="D37" s="93" t="s">
        <v>130</v>
      </c>
      <c r="E37" s="125"/>
      <c r="F37" s="125"/>
      <c r="G37" s="125"/>
      <c r="H37" s="125"/>
    </row>
    <row r="38" spans="1:22" ht="23.25" customHeight="1" x14ac:dyDescent="0.3">
      <c r="A38" s="183"/>
      <c r="B38" s="183"/>
      <c r="C38" s="125"/>
      <c r="D38" s="93"/>
      <c r="E38" s="125"/>
      <c r="F38" s="125"/>
      <c r="G38" s="125"/>
      <c r="H38" s="125"/>
    </row>
    <row r="39" spans="1:22" ht="23.25" customHeight="1" x14ac:dyDescent="0.3">
      <c r="A39" s="183"/>
      <c r="B39" s="183"/>
      <c r="C39" s="125"/>
      <c r="D39" s="93" t="s">
        <v>131</v>
      </c>
      <c r="E39" s="125"/>
      <c r="F39" s="125"/>
      <c r="G39" s="125"/>
      <c r="H39" s="125"/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25" right="0.25" top="0.75" bottom="0.75" header="0.3" footer="0.3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2:W42"/>
  <sheetViews>
    <sheetView view="pageBreakPreview" topLeftCell="A13" zoomScale="70" zoomScaleNormal="80" zoomScaleSheetLayoutView="70" workbookViewId="0">
      <selection activeCell="E1" sqref="E1:V1048576"/>
    </sheetView>
  </sheetViews>
  <sheetFormatPr defaultRowHeight="23.25" customHeight="1" x14ac:dyDescent="0.25"/>
  <cols>
    <col min="1" max="2" width="13.140625" style="21" customWidth="1"/>
    <col min="3" max="3" width="13.140625" style="20" customWidth="1"/>
    <col min="4" max="4" width="44.85546875" style="20" customWidth="1"/>
    <col min="5" max="8" width="8.42578125" style="20" customWidth="1"/>
    <col min="9" max="9" width="8.42578125" style="16" customWidth="1"/>
    <col min="10" max="22" width="8.42578125" style="20" customWidth="1"/>
    <col min="23" max="16384" width="9.140625" style="20"/>
  </cols>
  <sheetData>
    <row r="2" spans="1:23" ht="23.25" customHeight="1" x14ac:dyDescent="0.45">
      <c r="A2" s="57"/>
      <c r="B2" s="57"/>
      <c r="C2" s="58"/>
      <c r="D2" s="59" t="s">
        <v>128</v>
      </c>
      <c r="E2" s="60" t="s">
        <v>129</v>
      </c>
      <c r="F2" s="60">
        <v>8</v>
      </c>
      <c r="G2" s="61"/>
      <c r="H2" s="61"/>
      <c r="I2" s="241" t="s">
        <v>144</v>
      </c>
      <c r="J2" s="57"/>
      <c r="K2" s="63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4" spans="1:23" ht="44.25" customHeight="1" x14ac:dyDescent="0.25">
      <c r="A4" s="412" t="s">
        <v>0</v>
      </c>
      <c r="B4" s="414" t="s">
        <v>127</v>
      </c>
      <c r="C4" s="412" t="s">
        <v>34</v>
      </c>
      <c r="D4" s="414" t="s">
        <v>33</v>
      </c>
      <c r="E4" s="414" t="s">
        <v>22</v>
      </c>
      <c r="F4" s="416" t="s">
        <v>18</v>
      </c>
      <c r="G4" s="417"/>
      <c r="H4" s="418"/>
      <c r="I4" s="237" t="s">
        <v>19</v>
      </c>
      <c r="J4" s="410" t="s">
        <v>20</v>
      </c>
      <c r="K4" s="410"/>
      <c r="L4" s="411"/>
      <c r="M4" s="411"/>
      <c r="N4" s="411"/>
      <c r="O4" s="410" t="s">
        <v>21</v>
      </c>
      <c r="P4" s="410"/>
      <c r="Q4" s="410"/>
      <c r="R4" s="410"/>
      <c r="S4" s="410"/>
      <c r="T4" s="410"/>
      <c r="U4" s="410"/>
      <c r="V4" s="410"/>
    </row>
    <row r="5" spans="1:23" ht="23.25" customHeight="1" x14ac:dyDescent="0.25">
      <c r="A5" s="413"/>
      <c r="B5" s="429"/>
      <c r="C5" s="428"/>
      <c r="D5" s="429"/>
      <c r="E5" s="429"/>
      <c r="F5" s="235" t="s">
        <v>23</v>
      </c>
      <c r="G5" s="235" t="s">
        <v>24</v>
      </c>
      <c r="H5" s="235" t="s">
        <v>25</v>
      </c>
      <c r="I5" s="238" t="s">
        <v>26</v>
      </c>
      <c r="J5" s="235" t="s">
        <v>27</v>
      </c>
      <c r="K5" s="235" t="s">
        <v>68</v>
      </c>
      <c r="L5" s="235" t="s">
        <v>28</v>
      </c>
      <c r="M5" s="235" t="s">
        <v>69</v>
      </c>
      <c r="N5" s="235" t="s">
        <v>70</v>
      </c>
      <c r="O5" s="235" t="s">
        <v>29</v>
      </c>
      <c r="P5" s="235" t="s">
        <v>30</v>
      </c>
      <c r="Q5" s="235" t="s">
        <v>31</v>
      </c>
      <c r="R5" s="235" t="s">
        <v>32</v>
      </c>
      <c r="S5" s="235" t="s">
        <v>71</v>
      </c>
      <c r="T5" s="235" t="s">
        <v>72</v>
      </c>
      <c r="U5" s="235" t="s">
        <v>73</v>
      </c>
      <c r="V5" s="235" t="s">
        <v>74</v>
      </c>
    </row>
    <row r="6" spans="1:23" ht="28.5" customHeight="1" x14ac:dyDescent="0.25">
      <c r="A6" s="376" t="s">
        <v>2</v>
      </c>
      <c r="B6" s="11">
        <v>1</v>
      </c>
      <c r="C6" s="11" t="s">
        <v>15</v>
      </c>
      <c r="D6" s="277" t="s">
        <v>8</v>
      </c>
      <c r="E6" s="11">
        <v>30</v>
      </c>
      <c r="F6" s="10">
        <v>6.96</v>
      </c>
      <c r="G6" s="10">
        <v>8.86</v>
      </c>
      <c r="H6" s="10">
        <v>0</v>
      </c>
      <c r="I6" s="236">
        <v>109.2</v>
      </c>
      <c r="J6" s="10">
        <v>0.2</v>
      </c>
      <c r="K6" s="10">
        <v>0.1</v>
      </c>
      <c r="L6" s="10">
        <v>0.2</v>
      </c>
      <c r="M6" s="10">
        <v>80</v>
      </c>
      <c r="N6" s="10">
        <v>0.28000000000000003</v>
      </c>
      <c r="O6" s="10">
        <v>264</v>
      </c>
      <c r="P6" s="10">
        <v>150</v>
      </c>
      <c r="Q6" s="10">
        <v>10.5</v>
      </c>
      <c r="R6" s="10">
        <v>0.3</v>
      </c>
      <c r="S6" s="10">
        <v>26.4</v>
      </c>
      <c r="T6" s="10">
        <v>0</v>
      </c>
      <c r="U6" s="10">
        <v>0</v>
      </c>
      <c r="V6" s="10">
        <v>0</v>
      </c>
    </row>
    <row r="7" spans="1:23" ht="28.5" customHeight="1" x14ac:dyDescent="0.25">
      <c r="A7" s="376"/>
      <c r="B7" s="11">
        <v>24</v>
      </c>
      <c r="C7" s="11" t="s">
        <v>4</v>
      </c>
      <c r="D7" s="284" t="s">
        <v>67</v>
      </c>
      <c r="E7" s="11">
        <v>150</v>
      </c>
      <c r="F7" s="10">
        <v>0.6</v>
      </c>
      <c r="G7" s="10">
        <v>0.6</v>
      </c>
      <c r="H7" s="10">
        <v>14.7</v>
      </c>
      <c r="I7" s="236">
        <v>70.5</v>
      </c>
      <c r="J7" s="10">
        <v>0.05</v>
      </c>
      <c r="K7" s="10">
        <v>0.03</v>
      </c>
      <c r="L7" s="10">
        <v>15</v>
      </c>
      <c r="M7" s="10">
        <v>0</v>
      </c>
      <c r="N7" s="10">
        <v>0</v>
      </c>
      <c r="O7" s="10">
        <v>24</v>
      </c>
      <c r="P7" s="10">
        <v>16.5</v>
      </c>
      <c r="Q7" s="10">
        <v>13.5</v>
      </c>
      <c r="R7" s="10">
        <v>3.3</v>
      </c>
      <c r="S7" s="10">
        <v>417</v>
      </c>
      <c r="T7" s="10">
        <v>3.0000000000000001E-3</v>
      </c>
      <c r="U7" s="10">
        <v>4.4999999999999999E-4</v>
      </c>
      <c r="V7" s="10">
        <v>0.01</v>
      </c>
    </row>
    <row r="8" spans="1:23" ht="28.5" customHeight="1" x14ac:dyDescent="0.25">
      <c r="A8" s="376"/>
      <c r="B8" s="11">
        <v>56</v>
      </c>
      <c r="C8" s="11" t="s">
        <v>50</v>
      </c>
      <c r="D8" s="279" t="s">
        <v>145</v>
      </c>
      <c r="E8" s="11">
        <v>258</v>
      </c>
      <c r="F8" s="11">
        <v>7.95</v>
      </c>
      <c r="G8" s="11">
        <v>9</v>
      </c>
      <c r="H8" s="11">
        <v>39.869999999999997</v>
      </c>
      <c r="I8" s="239">
        <v>271.87</v>
      </c>
      <c r="J8" s="11">
        <v>0.08</v>
      </c>
      <c r="K8" s="11">
        <v>0.27</v>
      </c>
      <c r="L8" s="11">
        <v>1.1100000000000001</v>
      </c>
      <c r="M8" s="11">
        <v>40</v>
      </c>
      <c r="N8" s="11">
        <v>0.19</v>
      </c>
      <c r="O8" s="11">
        <v>231.68</v>
      </c>
      <c r="P8" s="11">
        <v>210.63</v>
      </c>
      <c r="Q8" s="11">
        <v>39.869999999999997</v>
      </c>
      <c r="R8" s="11">
        <v>0.51</v>
      </c>
      <c r="S8" s="11">
        <v>287.25</v>
      </c>
      <c r="T8" s="11">
        <v>1.7000000000000001E-2</v>
      </c>
      <c r="U8" s="11">
        <v>8.0000000000000002E-3</v>
      </c>
      <c r="V8" s="11">
        <v>0.05</v>
      </c>
    </row>
    <row r="9" spans="1:23" ht="28.5" customHeight="1" x14ac:dyDescent="0.25">
      <c r="A9" s="376"/>
      <c r="B9" s="11">
        <v>102</v>
      </c>
      <c r="C9" s="257" t="s">
        <v>14</v>
      </c>
      <c r="D9" s="257" t="s">
        <v>57</v>
      </c>
      <c r="E9" s="256">
        <v>200</v>
      </c>
      <c r="F9" s="10">
        <v>0.83</v>
      </c>
      <c r="G9" s="10">
        <v>0.04</v>
      </c>
      <c r="H9" s="10">
        <v>15.16</v>
      </c>
      <c r="I9" s="236">
        <v>64.22</v>
      </c>
      <c r="J9" s="28">
        <v>0.01</v>
      </c>
      <c r="K9" s="28">
        <v>0.03</v>
      </c>
      <c r="L9" s="28">
        <v>0.27</v>
      </c>
      <c r="M9" s="28">
        <v>60</v>
      </c>
      <c r="N9" s="28">
        <v>0</v>
      </c>
      <c r="O9" s="28">
        <v>24.15</v>
      </c>
      <c r="P9" s="28">
        <v>21.59</v>
      </c>
      <c r="Q9" s="28">
        <v>15.53</v>
      </c>
      <c r="R9" s="28">
        <v>0.49</v>
      </c>
      <c r="S9" s="28">
        <v>242.47</v>
      </c>
      <c r="T9" s="28">
        <v>1E-3</v>
      </c>
      <c r="U9" s="28">
        <v>0</v>
      </c>
      <c r="V9" s="28">
        <v>0.01</v>
      </c>
      <c r="W9" s="47"/>
    </row>
    <row r="10" spans="1:23" ht="28.5" customHeight="1" x14ac:dyDescent="0.25">
      <c r="A10" s="376"/>
      <c r="B10" s="17">
        <v>119</v>
      </c>
      <c r="C10" s="257" t="s">
        <v>10</v>
      </c>
      <c r="D10" s="396" t="s">
        <v>46</v>
      </c>
      <c r="E10" s="11">
        <v>50</v>
      </c>
      <c r="F10" s="10">
        <v>3.8</v>
      </c>
      <c r="G10" s="10">
        <v>0.4</v>
      </c>
      <c r="H10" s="10">
        <v>24.6</v>
      </c>
      <c r="I10" s="10">
        <v>117.5</v>
      </c>
      <c r="J10" s="28">
        <v>0.05</v>
      </c>
      <c r="K10" s="28">
        <v>0.01</v>
      </c>
      <c r="L10" s="28">
        <v>0</v>
      </c>
      <c r="M10" s="28">
        <v>0</v>
      </c>
      <c r="N10" s="28">
        <v>0</v>
      </c>
      <c r="O10" s="28">
        <v>10</v>
      </c>
      <c r="P10" s="28">
        <v>32.5</v>
      </c>
      <c r="Q10" s="28">
        <v>7</v>
      </c>
      <c r="R10" s="28">
        <v>0.55000000000000004</v>
      </c>
      <c r="S10" s="28">
        <v>46.5</v>
      </c>
      <c r="T10" s="28">
        <v>1.6000000000000001E-3</v>
      </c>
      <c r="U10" s="28">
        <v>3.0000000000000001E-3</v>
      </c>
      <c r="V10" s="32">
        <v>7.25</v>
      </c>
      <c r="W10" s="47"/>
    </row>
    <row r="11" spans="1:23" ht="28.5" customHeight="1" x14ac:dyDescent="0.25">
      <c r="A11" s="376"/>
      <c r="B11" s="11">
        <v>120</v>
      </c>
      <c r="C11" s="257" t="s">
        <v>11</v>
      </c>
      <c r="D11" s="396" t="s">
        <v>9</v>
      </c>
      <c r="E11" s="11">
        <v>35</v>
      </c>
      <c r="F11" s="10">
        <v>2.31</v>
      </c>
      <c r="G11" s="10">
        <v>0.42</v>
      </c>
      <c r="H11" s="10">
        <v>14.07</v>
      </c>
      <c r="I11" s="10">
        <v>69.3</v>
      </c>
      <c r="J11" s="28">
        <v>0.06</v>
      </c>
      <c r="K11" s="28">
        <v>0.03</v>
      </c>
      <c r="L11" s="28">
        <v>0</v>
      </c>
      <c r="M11" s="28">
        <v>0</v>
      </c>
      <c r="N11" s="28">
        <v>0</v>
      </c>
      <c r="O11" s="28">
        <v>10.15</v>
      </c>
      <c r="P11" s="28">
        <v>52.5</v>
      </c>
      <c r="Q11" s="28">
        <v>16.45</v>
      </c>
      <c r="R11" s="28">
        <v>1.37</v>
      </c>
      <c r="S11" s="28">
        <v>82.25</v>
      </c>
      <c r="T11" s="28">
        <v>1E-3</v>
      </c>
      <c r="U11" s="28">
        <v>2E-3</v>
      </c>
      <c r="V11" s="28">
        <v>0.01</v>
      </c>
      <c r="W11" s="47"/>
    </row>
    <row r="12" spans="1:23" ht="28.5" customHeight="1" x14ac:dyDescent="0.25">
      <c r="A12" s="376"/>
      <c r="B12" s="17"/>
      <c r="C12" s="257"/>
      <c r="D12" s="264" t="s">
        <v>16</v>
      </c>
      <c r="E12" s="245">
        <f t="shared" ref="E12:V12" si="0">SUM(E6:E11)</f>
        <v>723</v>
      </c>
      <c r="F12" s="245">
        <f t="shared" si="0"/>
        <v>22.45</v>
      </c>
      <c r="G12" s="245">
        <f t="shared" si="0"/>
        <v>19.32</v>
      </c>
      <c r="H12" s="245">
        <f t="shared" si="0"/>
        <v>108.39999999999998</v>
      </c>
      <c r="I12" s="245">
        <f t="shared" si="0"/>
        <v>702.58999999999992</v>
      </c>
      <c r="J12" s="256">
        <f t="shared" si="0"/>
        <v>0.45</v>
      </c>
      <c r="K12" s="256">
        <f t="shared" si="0"/>
        <v>0.47000000000000008</v>
      </c>
      <c r="L12" s="256">
        <f t="shared" si="0"/>
        <v>16.579999999999998</v>
      </c>
      <c r="M12" s="256">
        <f t="shared" si="0"/>
        <v>180</v>
      </c>
      <c r="N12" s="256">
        <f t="shared" si="0"/>
        <v>0.47000000000000003</v>
      </c>
      <c r="O12" s="256">
        <f t="shared" si="0"/>
        <v>563.98</v>
      </c>
      <c r="P12" s="256">
        <f t="shared" si="0"/>
        <v>483.71999999999997</v>
      </c>
      <c r="Q12" s="256">
        <f t="shared" si="0"/>
        <v>102.85</v>
      </c>
      <c r="R12" s="256">
        <f t="shared" si="0"/>
        <v>6.52</v>
      </c>
      <c r="S12" s="256">
        <f t="shared" si="0"/>
        <v>1101.8699999999999</v>
      </c>
      <c r="T12" s="256">
        <f t="shared" si="0"/>
        <v>2.3600000000000003E-2</v>
      </c>
      <c r="U12" s="256">
        <f t="shared" si="0"/>
        <v>1.3450000000000002E-2</v>
      </c>
      <c r="V12" s="256">
        <f t="shared" si="0"/>
        <v>7.33</v>
      </c>
      <c r="W12" s="47"/>
    </row>
    <row r="13" spans="1:23" ht="28.5" customHeight="1" x14ac:dyDescent="0.25">
      <c r="A13" s="376"/>
      <c r="B13" s="17"/>
      <c r="C13" s="396"/>
      <c r="D13" s="264" t="s">
        <v>104</v>
      </c>
      <c r="E13" s="245"/>
      <c r="F13" s="10"/>
      <c r="G13" s="10"/>
      <c r="H13" s="10"/>
      <c r="I13" s="242">
        <f>I12/27.2</f>
        <v>25.830514705882351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47"/>
    </row>
    <row r="14" spans="1:23" ht="28.5" customHeight="1" x14ac:dyDescent="0.25">
      <c r="A14" s="379" t="s">
        <v>3</v>
      </c>
      <c r="B14" s="24">
        <v>28</v>
      </c>
      <c r="C14" s="397" t="s">
        <v>15</v>
      </c>
      <c r="D14" s="144" t="s">
        <v>79</v>
      </c>
      <c r="E14" s="143">
        <v>100</v>
      </c>
      <c r="F14" s="9">
        <v>0.8</v>
      </c>
      <c r="G14" s="9">
        <v>1</v>
      </c>
      <c r="H14" s="9">
        <v>2.6</v>
      </c>
      <c r="I14" s="26">
        <v>14</v>
      </c>
      <c r="J14" s="25">
        <v>0.03</v>
      </c>
      <c r="K14" s="25">
        <v>0.04</v>
      </c>
      <c r="L14" s="25">
        <v>10</v>
      </c>
      <c r="M14" s="25">
        <v>10</v>
      </c>
      <c r="N14" s="25">
        <v>0</v>
      </c>
      <c r="O14" s="25">
        <v>23</v>
      </c>
      <c r="P14" s="25">
        <v>42</v>
      </c>
      <c r="Q14" s="25">
        <v>14</v>
      </c>
      <c r="R14" s="25">
        <v>0.6</v>
      </c>
      <c r="S14" s="25">
        <v>196</v>
      </c>
      <c r="T14" s="25">
        <v>0</v>
      </c>
      <c r="U14" s="25">
        <v>0</v>
      </c>
      <c r="V14" s="25">
        <v>0</v>
      </c>
    </row>
    <row r="15" spans="1:23" ht="28.5" customHeight="1" x14ac:dyDescent="0.25">
      <c r="A15" s="27"/>
      <c r="B15" s="27">
        <v>34</v>
      </c>
      <c r="C15" s="398" t="s">
        <v>5</v>
      </c>
      <c r="D15" s="286" t="s">
        <v>55</v>
      </c>
      <c r="E15" s="258">
        <v>250</v>
      </c>
      <c r="F15" s="14">
        <v>11.49</v>
      </c>
      <c r="G15" s="14">
        <v>7.05</v>
      </c>
      <c r="H15" s="14">
        <v>17.04</v>
      </c>
      <c r="I15" s="14">
        <v>176.48</v>
      </c>
      <c r="J15" s="33">
        <v>0.21</v>
      </c>
      <c r="K15" s="33">
        <v>0.1</v>
      </c>
      <c r="L15" s="33">
        <v>3.41</v>
      </c>
      <c r="M15" s="33">
        <v>140</v>
      </c>
      <c r="N15" s="33">
        <v>0</v>
      </c>
      <c r="O15" s="33">
        <v>30.49</v>
      </c>
      <c r="P15" s="33">
        <v>126.25</v>
      </c>
      <c r="Q15" s="33">
        <v>36.299999999999997</v>
      </c>
      <c r="R15" s="33">
        <v>2.6</v>
      </c>
      <c r="S15" s="33">
        <v>424.4</v>
      </c>
      <c r="T15" s="33">
        <v>5.0000000000000001E-3</v>
      </c>
      <c r="U15" s="33">
        <v>3.0000000000000001E-3</v>
      </c>
      <c r="V15" s="33">
        <v>0.04</v>
      </c>
    </row>
    <row r="16" spans="1:23" ht="28.5" customHeight="1" x14ac:dyDescent="0.25">
      <c r="A16" s="399"/>
      <c r="B16" s="27">
        <v>152</v>
      </c>
      <c r="C16" s="400" t="s">
        <v>6</v>
      </c>
      <c r="D16" s="257" t="s">
        <v>95</v>
      </c>
      <c r="E16" s="256">
        <v>100</v>
      </c>
      <c r="F16" s="151">
        <v>19.16</v>
      </c>
      <c r="G16" s="151">
        <v>16.64</v>
      </c>
      <c r="H16" s="151">
        <v>8.74</v>
      </c>
      <c r="I16" s="151">
        <v>261.98</v>
      </c>
      <c r="J16" s="33">
        <v>0.08</v>
      </c>
      <c r="K16" s="33">
        <v>0.14000000000000001</v>
      </c>
      <c r="L16" s="33">
        <v>0.9</v>
      </c>
      <c r="M16" s="33">
        <v>10</v>
      </c>
      <c r="N16" s="33">
        <v>0.03</v>
      </c>
      <c r="O16" s="33">
        <v>27.64</v>
      </c>
      <c r="P16" s="33">
        <v>172.63</v>
      </c>
      <c r="Q16" s="33">
        <v>22.13</v>
      </c>
      <c r="R16" s="33">
        <v>1.91</v>
      </c>
      <c r="S16" s="33">
        <v>260.82</v>
      </c>
      <c r="T16" s="33">
        <v>6.0000000000000001E-3</v>
      </c>
      <c r="U16" s="33">
        <v>1E-3</v>
      </c>
      <c r="V16" s="27">
        <v>0.09</v>
      </c>
    </row>
    <row r="17" spans="1:22" ht="28.5" customHeight="1" x14ac:dyDescent="0.25">
      <c r="A17" s="399"/>
      <c r="B17" s="27">
        <v>54</v>
      </c>
      <c r="C17" s="377" t="s">
        <v>51</v>
      </c>
      <c r="D17" s="260" t="s">
        <v>35</v>
      </c>
      <c r="E17" s="143">
        <v>180</v>
      </c>
      <c r="F17" s="10">
        <v>8.7100000000000009</v>
      </c>
      <c r="G17" s="10">
        <v>5.95</v>
      </c>
      <c r="H17" s="10">
        <v>38.11</v>
      </c>
      <c r="I17" s="10">
        <v>238.6</v>
      </c>
      <c r="J17" s="28">
        <v>0.23</v>
      </c>
      <c r="K17" s="28">
        <v>0.12</v>
      </c>
      <c r="L17" s="28">
        <v>0</v>
      </c>
      <c r="M17" s="28">
        <v>20</v>
      </c>
      <c r="N17" s="28">
        <v>0.08</v>
      </c>
      <c r="O17" s="28">
        <v>15.7</v>
      </c>
      <c r="P17" s="28">
        <v>191.66</v>
      </c>
      <c r="Q17" s="28">
        <v>127.46</v>
      </c>
      <c r="R17" s="28">
        <v>4.29</v>
      </c>
      <c r="S17" s="28">
        <v>232.4</v>
      </c>
      <c r="T17" s="28">
        <v>2E-3</v>
      </c>
      <c r="U17" s="28">
        <v>4.0000000000000001E-3</v>
      </c>
      <c r="V17" s="28">
        <v>0.01</v>
      </c>
    </row>
    <row r="18" spans="1:22" ht="28.5" customHeight="1" x14ac:dyDescent="0.25">
      <c r="A18" s="29"/>
      <c r="B18" s="36">
        <v>107</v>
      </c>
      <c r="C18" s="388" t="s">
        <v>14</v>
      </c>
      <c r="D18" s="286" t="s">
        <v>82</v>
      </c>
      <c r="E18" s="258">
        <v>200</v>
      </c>
      <c r="F18" s="9">
        <v>0.2</v>
      </c>
      <c r="G18" s="9">
        <v>0</v>
      </c>
      <c r="H18" s="9">
        <v>24</v>
      </c>
      <c r="I18" s="9">
        <v>100</v>
      </c>
      <c r="J18" s="25">
        <v>0</v>
      </c>
      <c r="K18" s="25">
        <v>0</v>
      </c>
      <c r="L18" s="25">
        <v>0</v>
      </c>
      <c r="M18" s="25">
        <v>820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</row>
    <row r="19" spans="1:22" ht="28.5" customHeight="1" x14ac:dyDescent="0.25">
      <c r="A19" s="29"/>
      <c r="B19" s="33">
        <v>119</v>
      </c>
      <c r="C19" s="377" t="s">
        <v>10</v>
      </c>
      <c r="D19" s="260" t="s">
        <v>46</v>
      </c>
      <c r="E19" s="143">
        <v>20</v>
      </c>
      <c r="F19" s="9">
        <v>1.52</v>
      </c>
      <c r="G19" s="9">
        <v>0.16</v>
      </c>
      <c r="H19" s="9">
        <v>9.84</v>
      </c>
      <c r="I19" s="9">
        <v>47</v>
      </c>
      <c r="J19" s="25">
        <v>0.02</v>
      </c>
      <c r="K19" s="25">
        <v>0.01</v>
      </c>
      <c r="L19" s="25">
        <v>0</v>
      </c>
      <c r="M19" s="25">
        <v>0</v>
      </c>
      <c r="N19" s="25">
        <v>0</v>
      </c>
      <c r="O19" s="25">
        <v>4</v>
      </c>
      <c r="P19" s="25">
        <v>13</v>
      </c>
      <c r="Q19" s="25">
        <v>2.8</v>
      </c>
      <c r="R19" s="25">
        <v>0.22</v>
      </c>
      <c r="S19" s="25">
        <v>18.600000000000001</v>
      </c>
      <c r="T19" s="25">
        <v>1E-3</v>
      </c>
      <c r="U19" s="25">
        <v>1E-3</v>
      </c>
      <c r="V19" s="25">
        <v>2.9</v>
      </c>
    </row>
    <row r="20" spans="1:22" ht="28.5" customHeight="1" x14ac:dyDescent="0.25">
      <c r="A20" s="29"/>
      <c r="B20" s="24">
        <v>120</v>
      </c>
      <c r="C20" s="377" t="s">
        <v>11</v>
      </c>
      <c r="D20" s="260" t="s">
        <v>38</v>
      </c>
      <c r="E20" s="143">
        <v>20</v>
      </c>
      <c r="F20" s="9">
        <v>1.32</v>
      </c>
      <c r="G20" s="9">
        <v>0.24</v>
      </c>
      <c r="H20" s="9">
        <v>8.0399999999999991</v>
      </c>
      <c r="I20" s="12">
        <v>39.6</v>
      </c>
      <c r="J20" s="28">
        <v>0.03</v>
      </c>
      <c r="K20" s="28">
        <v>0.02</v>
      </c>
      <c r="L20" s="28">
        <v>0</v>
      </c>
      <c r="M20" s="28">
        <v>0</v>
      </c>
      <c r="N20" s="28">
        <v>0</v>
      </c>
      <c r="O20" s="28">
        <v>5.8</v>
      </c>
      <c r="P20" s="28">
        <v>30</v>
      </c>
      <c r="Q20" s="28">
        <v>9.4</v>
      </c>
      <c r="R20" s="28">
        <v>0.78</v>
      </c>
      <c r="S20" s="28">
        <v>47</v>
      </c>
      <c r="T20" s="28">
        <v>1E-3</v>
      </c>
      <c r="U20" s="28">
        <v>1E-3</v>
      </c>
      <c r="V20" s="28">
        <v>0</v>
      </c>
    </row>
    <row r="21" spans="1:22" ht="28.5" customHeight="1" x14ac:dyDescent="0.25">
      <c r="A21" s="29"/>
      <c r="B21" s="29"/>
      <c r="C21" s="401"/>
      <c r="D21" s="264" t="s">
        <v>16</v>
      </c>
      <c r="E21" s="18">
        <f>SUM(E14:E20)</f>
        <v>870</v>
      </c>
      <c r="F21" s="143">
        <f t="shared" ref="F21:V21" si="1">SUM(F14:F20)</f>
        <v>43.20000000000001</v>
      </c>
      <c r="G21" s="143">
        <f t="shared" si="1"/>
        <v>31.04</v>
      </c>
      <c r="H21" s="143">
        <f t="shared" si="1"/>
        <v>108.37</v>
      </c>
      <c r="I21" s="8">
        <f t="shared" si="1"/>
        <v>877.66000000000008</v>
      </c>
      <c r="J21" s="24">
        <f t="shared" si="1"/>
        <v>0.60000000000000009</v>
      </c>
      <c r="K21" s="24">
        <f t="shared" si="1"/>
        <v>0.43000000000000005</v>
      </c>
      <c r="L21" s="24">
        <f t="shared" si="1"/>
        <v>14.31</v>
      </c>
      <c r="M21" s="24">
        <f t="shared" si="1"/>
        <v>1000</v>
      </c>
      <c r="N21" s="24">
        <f t="shared" si="1"/>
        <v>0.11</v>
      </c>
      <c r="O21" s="24">
        <f t="shared" si="1"/>
        <v>106.63</v>
      </c>
      <c r="P21" s="24">
        <f t="shared" si="1"/>
        <v>575.54</v>
      </c>
      <c r="Q21" s="24">
        <f t="shared" si="1"/>
        <v>212.09</v>
      </c>
      <c r="R21" s="24">
        <f t="shared" si="1"/>
        <v>10.4</v>
      </c>
      <c r="S21" s="24">
        <f t="shared" si="1"/>
        <v>1179.22</v>
      </c>
      <c r="T21" s="24">
        <f t="shared" si="1"/>
        <v>1.4999999999999999E-2</v>
      </c>
      <c r="U21" s="24">
        <f t="shared" si="1"/>
        <v>1.0000000000000002E-2</v>
      </c>
      <c r="V21" s="24">
        <f t="shared" si="1"/>
        <v>3.04</v>
      </c>
    </row>
    <row r="22" spans="1:22" ht="28.5" customHeight="1" x14ac:dyDescent="0.25">
      <c r="A22" s="29"/>
      <c r="B22" s="29"/>
      <c r="C22" s="401"/>
      <c r="D22" s="264" t="s">
        <v>17</v>
      </c>
      <c r="E22" s="276"/>
      <c r="F22" s="276"/>
      <c r="G22" s="276"/>
      <c r="H22" s="276"/>
      <c r="I22" s="8">
        <f>I21/27.2</f>
        <v>32.266911764705888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28.5" customHeight="1" x14ac:dyDescent="0.25">
      <c r="A23" s="24" t="s">
        <v>106</v>
      </c>
      <c r="B23" s="143"/>
      <c r="C23" s="254" t="s">
        <v>107</v>
      </c>
      <c r="D23" s="277" t="s">
        <v>118</v>
      </c>
      <c r="E23" s="143">
        <v>20</v>
      </c>
      <c r="F23" s="9">
        <v>1.02</v>
      </c>
      <c r="G23" s="9">
        <v>5.09</v>
      </c>
      <c r="H23" s="9">
        <v>16</v>
      </c>
      <c r="I23" s="240">
        <v>222</v>
      </c>
      <c r="J23" s="25">
        <v>0</v>
      </c>
      <c r="K23" s="25">
        <v>0</v>
      </c>
      <c r="L23" s="25">
        <v>0</v>
      </c>
      <c r="M23" s="25">
        <v>2.4</v>
      </c>
      <c r="N23" s="25">
        <v>0</v>
      </c>
      <c r="O23" s="25">
        <v>0.2</v>
      </c>
      <c r="P23" s="25">
        <v>0.02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</row>
    <row r="24" spans="1:22" ht="28.5" customHeight="1" x14ac:dyDescent="0.25">
      <c r="A24" s="24"/>
      <c r="B24" s="143">
        <v>113</v>
      </c>
      <c r="C24" s="254" t="s">
        <v>1</v>
      </c>
      <c r="D24" s="277" t="s">
        <v>7</v>
      </c>
      <c r="E24" s="143">
        <v>200</v>
      </c>
      <c r="F24" s="9">
        <v>0.2</v>
      </c>
      <c r="G24" s="9">
        <v>0</v>
      </c>
      <c r="H24" s="9">
        <v>11</v>
      </c>
      <c r="I24" s="240">
        <v>45.6</v>
      </c>
      <c r="J24" s="9">
        <v>0</v>
      </c>
      <c r="K24" s="9">
        <v>0</v>
      </c>
      <c r="L24" s="9">
        <v>2.6</v>
      </c>
      <c r="M24" s="9">
        <v>0</v>
      </c>
      <c r="N24" s="9">
        <v>0</v>
      </c>
      <c r="O24" s="9">
        <v>15.64</v>
      </c>
      <c r="P24" s="9">
        <v>8.8000000000000007</v>
      </c>
      <c r="Q24" s="9">
        <v>4.72</v>
      </c>
      <c r="R24" s="9">
        <v>0.8</v>
      </c>
      <c r="S24" s="9">
        <v>15.34</v>
      </c>
      <c r="T24" s="9">
        <v>0</v>
      </c>
      <c r="U24" s="9">
        <v>0</v>
      </c>
      <c r="V24" s="9">
        <v>0</v>
      </c>
    </row>
    <row r="25" spans="1:22" ht="28.5" customHeight="1" x14ac:dyDescent="0.25">
      <c r="A25" s="29"/>
      <c r="B25" s="11">
        <v>21</v>
      </c>
      <c r="C25" s="254" t="s">
        <v>15</v>
      </c>
      <c r="D25" s="278" t="s">
        <v>108</v>
      </c>
      <c r="E25" s="254">
        <v>200</v>
      </c>
      <c r="F25" s="9">
        <v>2.02</v>
      </c>
      <c r="G25" s="9">
        <v>0.83</v>
      </c>
      <c r="H25" s="9">
        <v>34.869999999999997</v>
      </c>
      <c r="I25" s="9">
        <v>114.62</v>
      </c>
      <c r="J25" s="25">
        <v>0</v>
      </c>
      <c r="K25" s="25">
        <v>0</v>
      </c>
      <c r="L25" s="25">
        <v>20.51</v>
      </c>
      <c r="M25" s="25">
        <v>0</v>
      </c>
      <c r="N25" s="25">
        <v>0</v>
      </c>
      <c r="O25" s="25">
        <v>53.8</v>
      </c>
      <c r="P25" s="25">
        <v>0</v>
      </c>
      <c r="Q25" s="25">
        <v>28.28</v>
      </c>
      <c r="R25" s="25">
        <v>2.2799999999999998</v>
      </c>
      <c r="S25" s="25">
        <v>0</v>
      </c>
      <c r="T25" s="25">
        <v>0</v>
      </c>
      <c r="U25" s="25">
        <v>0</v>
      </c>
      <c r="V25" s="28">
        <v>0</v>
      </c>
    </row>
    <row r="26" spans="1:22" ht="28.5" customHeight="1" x14ac:dyDescent="0.25">
      <c r="A26" s="29"/>
      <c r="B26" s="24"/>
      <c r="C26" s="380"/>
      <c r="D26" s="280" t="s">
        <v>16</v>
      </c>
      <c r="E26" s="18">
        <v>420</v>
      </c>
      <c r="F26" s="9">
        <v>3.04</v>
      </c>
      <c r="G26" s="9">
        <v>5.92</v>
      </c>
      <c r="H26" s="9">
        <v>50.87</v>
      </c>
      <c r="I26" s="240">
        <v>382.22</v>
      </c>
      <c r="J26" s="25">
        <v>0</v>
      </c>
      <c r="K26" s="25">
        <v>0</v>
      </c>
      <c r="L26" s="25">
        <v>20.51</v>
      </c>
      <c r="M26" s="25">
        <v>2.4</v>
      </c>
      <c r="N26" s="25">
        <v>0</v>
      </c>
      <c r="O26" s="25">
        <v>54</v>
      </c>
      <c r="P26" s="25">
        <v>0.02</v>
      </c>
      <c r="Q26" s="25">
        <v>28.28</v>
      </c>
      <c r="R26" s="25">
        <v>2.2799999999999998</v>
      </c>
      <c r="S26" s="25">
        <v>0</v>
      </c>
      <c r="T26" s="25">
        <v>0</v>
      </c>
      <c r="U26" s="25">
        <v>0</v>
      </c>
      <c r="V26" s="25">
        <v>0</v>
      </c>
    </row>
    <row r="27" spans="1:22" ht="28.5" customHeight="1" x14ac:dyDescent="0.25">
      <c r="A27" s="29"/>
      <c r="B27" s="29"/>
      <c r="C27" s="402"/>
      <c r="D27" s="280" t="s">
        <v>17</v>
      </c>
      <c r="E27" s="13"/>
      <c r="F27" s="143"/>
      <c r="G27" s="143"/>
      <c r="H27" s="143"/>
      <c r="I27" s="243">
        <v>16.264680851063829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28.5" customHeight="1" x14ac:dyDescent="0.25">
      <c r="A28" s="24" t="s">
        <v>109</v>
      </c>
      <c r="B28" s="24">
        <v>440</v>
      </c>
      <c r="C28" s="380" t="s">
        <v>6</v>
      </c>
      <c r="D28" s="278" t="s">
        <v>149</v>
      </c>
      <c r="E28" s="254">
        <v>100</v>
      </c>
      <c r="F28" s="9">
        <v>9.6999999999999993</v>
      </c>
      <c r="G28" s="9">
        <v>22.7</v>
      </c>
      <c r="H28" s="9">
        <v>2.8</v>
      </c>
      <c r="I28" s="154">
        <v>254.1</v>
      </c>
      <c r="J28" s="25">
        <v>0.08</v>
      </c>
      <c r="K28" s="25">
        <v>0</v>
      </c>
      <c r="L28" s="25">
        <v>0</v>
      </c>
      <c r="M28" s="25">
        <v>0</v>
      </c>
      <c r="N28" s="25">
        <v>0</v>
      </c>
      <c r="O28" s="25">
        <v>27.48</v>
      </c>
      <c r="P28" s="25">
        <v>111.9</v>
      </c>
      <c r="Q28" s="25">
        <v>14.48</v>
      </c>
      <c r="R28" s="25">
        <v>1.46</v>
      </c>
      <c r="S28" s="25"/>
      <c r="T28" s="25">
        <v>0</v>
      </c>
      <c r="U28" s="25">
        <v>0</v>
      </c>
      <c r="V28" s="28">
        <v>0</v>
      </c>
    </row>
    <row r="29" spans="1:22" ht="28.5" customHeight="1" x14ac:dyDescent="0.25">
      <c r="A29" s="24"/>
      <c r="B29" s="317">
        <v>312</v>
      </c>
      <c r="C29" s="318" t="s">
        <v>51</v>
      </c>
      <c r="D29" s="319" t="s">
        <v>91</v>
      </c>
      <c r="E29" s="27">
        <v>180</v>
      </c>
      <c r="F29" s="32">
        <v>4.33</v>
      </c>
      <c r="G29" s="32">
        <v>8.76</v>
      </c>
      <c r="H29" s="32">
        <v>19.32</v>
      </c>
      <c r="I29" s="32">
        <v>175.39</v>
      </c>
      <c r="J29" s="33">
        <v>0.13</v>
      </c>
      <c r="K29" s="33">
        <v>0.15</v>
      </c>
      <c r="L29" s="33">
        <v>29.73</v>
      </c>
      <c r="M29" s="33">
        <v>150</v>
      </c>
      <c r="N29" s="33">
        <v>0.09</v>
      </c>
      <c r="O29" s="33">
        <v>67.75</v>
      </c>
      <c r="P29" s="33">
        <v>108.66</v>
      </c>
      <c r="Q29" s="33">
        <v>36.56</v>
      </c>
      <c r="R29" s="33">
        <v>1.37</v>
      </c>
      <c r="S29" s="33">
        <v>510.86</v>
      </c>
      <c r="T29" s="33">
        <v>6.4799999999999996E-3</v>
      </c>
      <c r="U29" s="33">
        <v>8.3000000000000001E-4</v>
      </c>
      <c r="V29" s="27">
        <v>0.03</v>
      </c>
    </row>
    <row r="30" spans="1:22" ht="28.5" customHeight="1" x14ac:dyDescent="0.25">
      <c r="A30" s="24"/>
      <c r="B30" s="24"/>
      <c r="C30" s="380" t="s">
        <v>110</v>
      </c>
      <c r="D30" s="262" t="s">
        <v>111</v>
      </c>
      <c r="E30" s="254">
        <v>200</v>
      </c>
      <c r="F30" s="14">
        <v>5.6</v>
      </c>
      <c r="G30" s="14">
        <v>5</v>
      </c>
      <c r="H30" s="14">
        <v>22</v>
      </c>
      <c r="I30" s="14">
        <v>156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28"/>
    </row>
    <row r="31" spans="1:22" ht="28.5" customHeight="1" x14ac:dyDescent="0.25">
      <c r="A31" s="24"/>
      <c r="B31" s="40">
        <v>119</v>
      </c>
      <c r="C31" s="388" t="s">
        <v>10</v>
      </c>
      <c r="D31" s="283" t="s">
        <v>46</v>
      </c>
      <c r="E31" s="179">
        <v>20</v>
      </c>
      <c r="F31" s="19">
        <v>1.52</v>
      </c>
      <c r="G31" s="19">
        <v>0.16</v>
      </c>
      <c r="H31" s="19">
        <v>9.84</v>
      </c>
      <c r="I31" s="22">
        <v>47</v>
      </c>
      <c r="J31" s="37">
        <v>0.02</v>
      </c>
      <c r="K31" s="37">
        <v>0.01</v>
      </c>
      <c r="L31" s="37">
        <v>0</v>
      </c>
      <c r="M31" s="37">
        <v>0</v>
      </c>
      <c r="N31" s="37">
        <v>0</v>
      </c>
      <c r="O31" s="37">
        <v>4</v>
      </c>
      <c r="P31" s="37">
        <v>13</v>
      </c>
      <c r="Q31" s="37">
        <v>2.8</v>
      </c>
      <c r="R31" s="37">
        <v>0.22</v>
      </c>
      <c r="S31" s="37">
        <v>18.600000000000001</v>
      </c>
      <c r="T31" s="37">
        <v>1E-3</v>
      </c>
      <c r="U31" s="37">
        <v>1E-3</v>
      </c>
      <c r="V31" s="37">
        <v>2.9</v>
      </c>
    </row>
    <row r="32" spans="1:22" ht="28.5" customHeight="1" x14ac:dyDescent="0.25">
      <c r="A32" s="29"/>
      <c r="B32" s="24">
        <v>518</v>
      </c>
      <c r="C32" s="395" t="s">
        <v>14</v>
      </c>
      <c r="D32" s="277" t="s">
        <v>116</v>
      </c>
      <c r="E32" s="143">
        <v>200</v>
      </c>
      <c r="F32" s="9">
        <v>0.51</v>
      </c>
      <c r="G32" s="9">
        <v>0</v>
      </c>
      <c r="H32" s="9">
        <v>33</v>
      </c>
      <c r="I32" s="240">
        <v>125</v>
      </c>
      <c r="J32" s="25">
        <v>0.04</v>
      </c>
      <c r="K32" s="25">
        <v>0</v>
      </c>
      <c r="L32" s="25">
        <v>4</v>
      </c>
      <c r="M32" s="25">
        <v>0</v>
      </c>
      <c r="N32" s="25">
        <v>0</v>
      </c>
      <c r="O32" s="25">
        <v>10.4</v>
      </c>
      <c r="P32" s="25">
        <v>30</v>
      </c>
      <c r="Q32" s="25">
        <v>24</v>
      </c>
      <c r="R32" s="25">
        <v>0.2</v>
      </c>
      <c r="S32" s="25">
        <v>0</v>
      </c>
      <c r="T32" s="25">
        <v>0</v>
      </c>
      <c r="U32" s="25">
        <v>0</v>
      </c>
      <c r="V32" s="25">
        <v>0</v>
      </c>
    </row>
    <row r="33" spans="1:22" ht="28.5" customHeight="1" x14ac:dyDescent="0.25">
      <c r="A33" s="29"/>
      <c r="B33" s="24"/>
      <c r="C33" s="27"/>
      <c r="D33" s="280" t="s">
        <v>16</v>
      </c>
      <c r="E33" s="18">
        <f>SUM(E28:E32)</f>
        <v>700</v>
      </c>
      <c r="F33" s="18">
        <f t="shared" ref="F33:V33" si="2">SUM(F28:F32)</f>
        <v>21.66</v>
      </c>
      <c r="G33" s="18">
        <f t="shared" si="2"/>
        <v>36.619999999999997</v>
      </c>
      <c r="H33" s="18">
        <f t="shared" si="2"/>
        <v>86.960000000000008</v>
      </c>
      <c r="I33" s="18">
        <f t="shared" si="2"/>
        <v>757.49</v>
      </c>
      <c r="J33" s="30">
        <f t="shared" si="2"/>
        <v>0.27</v>
      </c>
      <c r="K33" s="30">
        <f t="shared" si="2"/>
        <v>0.16</v>
      </c>
      <c r="L33" s="30">
        <f t="shared" si="2"/>
        <v>33.730000000000004</v>
      </c>
      <c r="M33" s="30">
        <f t="shared" si="2"/>
        <v>150</v>
      </c>
      <c r="N33" s="30">
        <f t="shared" si="2"/>
        <v>0.09</v>
      </c>
      <c r="O33" s="30">
        <f t="shared" si="2"/>
        <v>109.63000000000001</v>
      </c>
      <c r="P33" s="30">
        <f t="shared" si="2"/>
        <v>263.56</v>
      </c>
      <c r="Q33" s="30">
        <f t="shared" si="2"/>
        <v>77.84</v>
      </c>
      <c r="R33" s="30">
        <f t="shared" si="2"/>
        <v>3.2500000000000004</v>
      </c>
      <c r="S33" s="30">
        <f t="shared" si="2"/>
        <v>529.46</v>
      </c>
      <c r="T33" s="30">
        <f t="shared" si="2"/>
        <v>7.4799999999999997E-3</v>
      </c>
      <c r="U33" s="30">
        <f t="shared" si="2"/>
        <v>1.83E-3</v>
      </c>
      <c r="V33" s="30">
        <f t="shared" si="2"/>
        <v>2.9299999999999997</v>
      </c>
    </row>
    <row r="34" spans="1:22" ht="28.5" customHeight="1" x14ac:dyDescent="0.25">
      <c r="A34" s="29"/>
      <c r="B34" s="29"/>
      <c r="C34" s="29"/>
      <c r="D34" s="403" t="s">
        <v>17</v>
      </c>
      <c r="E34" s="13">
        <v>0</v>
      </c>
      <c r="F34" s="143"/>
      <c r="G34" s="143"/>
      <c r="H34" s="143"/>
      <c r="I34" s="243">
        <v>33.191914893617025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23.25" customHeight="1" x14ac:dyDescent="0.35">
      <c r="A35" s="82"/>
      <c r="B35" s="74"/>
      <c r="C35" s="85"/>
      <c r="D35" s="85"/>
      <c r="E35" s="244">
        <f>E33+E26+E21+E12</f>
        <v>2713</v>
      </c>
      <c r="F35" s="85"/>
      <c r="G35" s="85"/>
      <c r="H35" s="85"/>
      <c r="I35" s="176">
        <f>I34+I27+I22+I13</f>
        <v>107.55402221526909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3.25" customHeight="1" x14ac:dyDescent="0.35">
      <c r="A36" s="82"/>
      <c r="B36" s="82"/>
      <c r="C36" s="74"/>
      <c r="D36" s="74"/>
      <c r="E36" s="74"/>
      <c r="F36" s="74"/>
      <c r="G36" s="74"/>
      <c r="H36" s="74"/>
    </row>
    <row r="37" spans="1:22" ht="23.25" customHeight="1" x14ac:dyDescent="0.35">
      <c r="A37" s="82"/>
      <c r="B37" s="82"/>
      <c r="C37" s="74"/>
      <c r="D37" s="74"/>
      <c r="E37" s="74"/>
      <c r="F37" s="74"/>
      <c r="G37" s="74"/>
      <c r="H37" s="74"/>
    </row>
    <row r="38" spans="1:22" ht="23.25" customHeight="1" x14ac:dyDescent="0.35">
      <c r="A38" s="82"/>
      <c r="B38" s="82"/>
      <c r="C38" s="74"/>
      <c r="D38" s="74"/>
      <c r="E38" s="74"/>
      <c r="F38" s="74"/>
      <c r="G38" s="74"/>
      <c r="H38" s="74"/>
    </row>
    <row r="39" spans="1:22" ht="23.25" customHeight="1" x14ac:dyDescent="0.35">
      <c r="A39" s="82"/>
      <c r="B39" s="82"/>
      <c r="C39" s="74"/>
      <c r="D39" s="74"/>
      <c r="E39" s="74"/>
      <c r="F39" s="74"/>
      <c r="G39" s="74"/>
      <c r="H39" s="74"/>
    </row>
    <row r="40" spans="1:22" ht="23.25" customHeight="1" x14ac:dyDescent="0.35">
      <c r="A40" s="82"/>
      <c r="B40" s="82"/>
      <c r="C40" s="74"/>
      <c r="D40" s="74" t="s">
        <v>130</v>
      </c>
      <c r="E40" s="74"/>
      <c r="F40" s="74"/>
      <c r="G40" s="74"/>
      <c r="H40" s="74"/>
    </row>
    <row r="41" spans="1:22" ht="23.25" customHeight="1" x14ac:dyDescent="0.35">
      <c r="A41" s="82"/>
      <c r="B41" s="82"/>
      <c r="C41" s="74"/>
      <c r="D41" s="74"/>
      <c r="E41" s="74"/>
      <c r="F41" s="74"/>
      <c r="G41" s="74"/>
      <c r="H41" s="74"/>
    </row>
    <row r="42" spans="1:22" ht="23.25" customHeight="1" x14ac:dyDescent="0.35">
      <c r="A42" s="82"/>
      <c r="B42" s="82"/>
      <c r="C42" s="74"/>
      <c r="D42" s="74" t="s">
        <v>131</v>
      </c>
      <c r="E42" s="74"/>
      <c r="F42" s="74"/>
      <c r="G42" s="74"/>
      <c r="H42" s="74"/>
    </row>
  </sheetData>
  <mergeCells count="8">
    <mergeCell ref="E4:E5"/>
    <mergeCell ref="J4:N4"/>
    <mergeCell ref="O4:V4"/>
    <mergeCell ref="A4:A5"/>
    <mergeCell ref="B4:B5"/>
    <mergeCell ref="C4:C5"/>
    <mergeCell ref="D4:D5"/>
    <mergeCell ref="F4:H4"/>
  </mergeCells>
  <pageMargins left="0.7" right="0.7" top="0.75" bottom="0.75" header="0.3" footer="0.3"/>
  <pageSetup paperSize="9" scale="4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2:V43"/>
  <sheetViews>
    <sheetView view="pageBreakPreview" topLeftCell="A7" zoomScale="60" zoomScaleNormal="80" workbookViewId="0">
      <selection activeCell="R25" sqref="R25"/>
    </sheetView>
  </sheetViews>
  <sheetFormatPr defaultRowHeight="15.75" x14ac:dyDescent="0.25"/>
  <cols>
    <col min="1" max="2" width="13.28515625" style="23" customWidth="1"/>
    <col min="3" max="3" width="13.28515625" style="16" customWidth="1"/>
    <col min="4" max="4" width="56.140625" style="16" customWidth="1"/>
    <col min="5" max="8" width="14.85546875" style="16" customWidth="1"/>
    <col min="9" max="22" width="8.7109375" style="16" customWidth="1"/>
    <col min="23" max="16384" width="9.140625" style="16"/>
  </cols>
  <sheetData>
    <row r="2" spans="1:22" ht="33" x14ac:dyDescent="0.45">
      <c r="A2" s="57"/>
      <c r="B2" s="57"/>
      <c r="C2" s="58"/>
      <c r="D2" s="59" t="s">
        <v>128</v>
      </c>
      <c r="E2" s="60" t="s">
        <v>129</v>
      </c>
      <c r="F2" s="60">
        <v>9</v>
      </c>
      <c r="G2" s="61"/>
      <c r="H2" s="61"/>
      <c r="I2" s="61" t="s">
        <v>144</v>
      </c>
      <c r="J2" s="57"/>
      <c r="K2" s="63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4" spans="1:22" ht="24.75" customHeight="1" x14ac:dyDescent="0.25">
      <c r="A4" s="412" t="s">
        <v>0</v>
      </c>
      <c r="B4" s="414" t="s">
        <v>127</v>
      </c>
      <c r="C4" s="412" t="s">
        <v>34</v>
      </c>
      <c r="D4" s="414" t="s">
        <v>33</v>
      </c>
      <c r="E4" s="414" t="s">
        <v>22</v>
      </c>
      <c r="F4" s="416" t="s">
        <v>18</v>
      </c>
      <c r="G4" s="417"/>
      <c r="H4" s="418"/>
      <c r="I4" s="55" t="s">
        <v>19</v>
      </c>
      <c r="J4" s="410" t="s">
        <v>20</v>
      </c>
      <c r="K4" s="410"/>
      <c r="L4" s="411"/>
      <c r="M4" s="411"/>
      <c r="N4" s="411"/>
      <c r="O4" s="410" t="s">
        <v>21</v>
      </c>
      <c r="P4" s="410"/>
      <c r="Q4" s="410"/>
      <c r="R4" s="410"/>
      <c r="S4" s="410"/>
      <c r="T4" s="410"/>
      <c r="U4" s="410"/>
      <c r="V4" s="410"/>
    </row>
    <row r="5" spans="1:22" ht="24.75" customHeight="1" x14ac:dyDescent="0.25">
      <c r="A5" s="413"/>
      <c r="B5" s="415"/>
      <c r="C5" s="413"/>
      <c r="D5" s="415"/>
      <c r="E5" s="415"/>
      <c r="F5" s="56" t="s">
        <v>23</v>
      </c>
      <c r="G5" s="56" t="s">
        <v>24</v>
      </c>
      <c r="H5" s="56" t="s">
        <v>25</v>
      </c>
      <c r="I5" s="55" t="s">
        <v>26</v>
      </c>
      <c r="J5" s="56" t="s">
        <v>27</v>
      </c>
      <c r="K5" s="56" t="s">
        <v>68</v>
      </c>
      <c r="L5" s="56" t="s">
        <v>28</v>
      </c>
      <c r="M5" s="56" t="s">
        <v>69</v>
      </c>
      <c r="N5" s="56" t="s">
        <v>70</v>
      </c>
      <c r="O5" s="56" t="s">
        <v>29</v>
      </c>
      <c r="P5" s="56" t="s">
        <v>30</v>
      </c>
      <c r="Q5" s="56" t="s">
        <v>31</v>
      </c>
      <c r="R5" s="56" t="s">
        <v>32</v>
      </c>
      <c r="S5" s="56" t="s">
        <v>71</v>
      </c>
      <c r="T5" s="56" t="s">
        <v>72</v>
      </c>
      <c r="U5" s="56" t="s">
        <v>73</v>
      </c>
      <c r="V5" s="56" t="s">
        <v>74</v>
      </c>
    </row>
    <row r="6" spans="1:22" ht="31.5" customHeight="1" x14ac:dyDescent="0.25">
      <c r="A6" s="143" t="s">
        <v>2</v>
      </c>
      <c r="B6" s="143">
        <v>25</v>
      </c>
      <c r="C6" s="260" t="s">
        <v>4</v>
      </c>
      <c r="D6" s="260" t="s">
        <v>41</v>
      </c>
      <c r="E6" s="143">
        <v>150</v>
      </c>
      <c r="F6" s="9">
        <v>0.6</v>
      </c>
      <c r="G6" s="9">
        <v>0.45</v>
      </c>
      <c r="H6" s="9">
        <v>15.45</v>
      </c>
      <c r="I6" s="12">
        <v>70.5</v>
      </c>
      <c r="J6" s="9">
        <v>0.05</v>
      </c>
      <c r="K6" s="9">
        <v>0.03</v>
      </c>
      <c r="L6" s="9">
        <v>15</v>
      </c>
      <c r="M6" s="9">
        <v>0</v>
      </c>
      <c r="N6" s="9">
        <v>0</v>
      </c>
      <c r="O6" s="9">
        <v>24</v>
      </c>
      <c r="P6" s="9">
        <v>16.5</v>
      </c>
      <c r="Q6" s="9">
        <v>13.5</v>
      </c>
      <c r="R6" s="9">
        <v>3.3</v>
      </c>
      <c r="S6" s="9">
        <v>417</v>
      </c>
      <c r="T6" s="9">
        <v>3.0000000000000001E-3</v>
      </c>
      <c r="U6" s="9">
        <v>0</v>
      </c>
      <c r="V6" s="9">
        <v>0.01</v>
      </c>
    </row>
    <row r="7" spans="1:22" s="7" customFormat="1" ht="31.5" customHeight="1" x14ac:dyDescent="0.25">
      <c r="A7" s="11"/>
      <c r="B7" s="11">
        <v>67</v>
      </c>
      <c r="C7" s="257" t="s">
        <v>50</v>
      </c>
      <c r="D7" s="396" t="s">
        <v>90</v>
      </c>
      <c r="E7" s="11">
        <v>200</v>
      </c>
      <c r="F7" s="10">
        <v>25.15</v>
      </c>
      <c r="G7" s="10">
        <v>26.96</v>
      </c>
      <c r="H7" s="10">
        <v>3.72</v>
      </c>
      <c r="I7" s="10">
        <v>360.42</v>
      </c>
      <c r="J7" s="10">
        <v>0.1</v>
      </c>
      <c r="K7" s="10">
        <v>0.69</v>
      </c>
      <c r="L7" s="10">
        <v>0.37</v>
      </c>
      <c r="M7" s="10">
        <v>310</v>
      </c>
      <c r="N7" s="10">
        <v>3.83</v>
      </c>
      <c r="O7" s="10">
        <v>299.25</v>
      </c>
      <c r="P7" s="10">
        <v>403.42</v>
      </c>
      <c r="Q7" s="10">
        <v>30.23</v>
      </c>
      <c r="R7" s="10">
        <v>3.73</v>
      </c>
      <c r="S7" s="10">
        <v>274.95</v>
      </c>
      <c r="T7" s="10">
        <v>5.0000000000000001E-3</v>
      </c>
      <c r="U7" s="10">
        <v>4.3999999999999997E-2</v>
      </c>
      <c r="V7" s="10">
        <v>0.01</v>
      </c>
    </row>
    <row r="8" spans="1:22" s="7" customFormat="1" ht="31.5" customHeight="1" x14ac:dyDescent="0.25">
      <c r="A8" s="11"/>
      <c r="B8" s="143">
        <v>115</v>
      </c>
      <c r="C8" s="262" t="s">
        <v>37</v>
      </c>
      <c r="D8" s="260" t="s">
        <v>36</v>
      </c>
      <c r="E8" s="143">
        <v>200</v>
      </c>
      <c r="F8" s="10">
        <v>6.64</v>
      </c>
      <c r="G8" s="10">
        <v>5.15</v>
      </c>
      <c r="H8" s="10">
        <v>16.809999999999999</v>
      </c>
      <c r="I8" s="10">
        <v>141.19</v>
      </c>
      <c r="J8" s="10">
        <v>0.06</v>
      </c>
      <c r="K8" s="10">
        <v>0.26</v>
      </c>
      <c r="L8" s="10">
        <v>1.0900000000000001</v>
      </c>
      <c r="M8" s="10">
        <v>30</v>
      </c>
      <c r="N8" s="10">
        <v>0.1</v>
      </c>
      <c r="O8" s="10">
        <v>226.48</v>
      </c>
      <c r="P8" s="10">
        <v>187.22</v>
      </c>
      <c r="Q8" s="10">
        <v>40.369999999999997</v>
      </c>
      <c r="R8" s="10">
        <v>0.97</v>
      </c>
      <c r="S8" s="10">
        <v>304.77999999999997</v>
      </c>
      <c r="T8" s="10">
        <v>1.7000000000000001E-2</v>
      </c>
      <c r="U8" s="10">
        <v>4.0000000000000001E-3</v>
      </c>
      <c r="V8" s="17">
        <v>0.05</v>
      </c>
    </row>
    <row r="9" spans="1:22" s="7" customFormat="1" ht="31.5" customHeight="1" x14ac:dyDescent="0.25">
      <c r="A9" s="11"/>
      <c r="B9" s="179">
        <v>121</v>
      </c>
      <c r="C9" s="262" t="s">
        <v>10</v>
      </c>
      <c r="D9" s="262" t="s">
        <v>42</v>
      </c>
      <c r="E9" s="254">
        <v>60</v>
      </c>
      <c r="F9" s="9">
        <v>4.5</v>
      </c>
      <c r="G9" s="9">
        <v>1.74</v>
      </c>
      <c r="H9" s="9">
        <v>28.08</v>
      </c>
      <c r="I9" s="9">
        <v>157.19999999999999</v>
      </c>
      <c r="J9" s="9">
        <v>0.06</v>
      </c>
      <c r="K9" s="9">
        <v>0.02</v>
      </c>
      <c r="L9" s="9">
        <v>0</v>
      </c>
      <c r="M9" s="9">
        <v>0</v>
      </c>
      <c r="N9" s="9">
        <v>0</v>
      </c>
      <c r="O9" s="9">
        <v>11.4</v>
      </c>
      <c r="P9" s="9">
        <v>21</v>
      </c>
      <c r="Q9" s="9">
        <v>6</v>
      </c>
      <c r="R9" s="9">
        <v>0.7</v>
      </c>
      <c r="S9" s="9">
        <v>55.2</v>
      </c>
      <c r="T9" s="9">
        <v>0</v>
      </c>
      <c r="U9" s="9">
        <v>0</v>
      </c>
      <c r="V9" s="9">
        <v>0</v>
      </c>
    </row>
    <row r="10" spans="1:22" s="7" customFormat="1" ht="31.5" customHeight="1" x14ac:dyDescent="0.25">
      <c r="A10" s="11"/>
      <c r="B10" s="11"/>
      <c r="C10" s="396"/>
      <c r="D10" s="264" t="s">
        <v>16</v>
      </c>
      <c r="E10" s="4">
        <f t="shared" ref="E10:V10" si="0">SUM(E6:E9)</f>
        <v>610</v>
      </c>
      <c r="F10" s="4">
        <f t="shared" si="0"/>
        <v>36.89</v>
      </c>
      <c r="G10" s="4">
        <f t="shared" si="0"/>
        <v>34.300000000000004</v>
      </c>
      <c r="H10" s="4">
        <f t="shared" si="0"/>
        <v>64.06</v>
      </c>
      <c r="I10" s="4">
        <f t="shared" si="0"/>
        <v>729.31</v>
      </c>
      <c r="J10" s="4">
        <f t="shared" si="0"/>
        <v>0.27</v>
      </c>
      <c r="K10" s="4">
        <f t="shared" si="0"/>
        <v>1</v>
      </c>
      <c r="L10" s="4">
        <f t="shared" si="0"/>
        <v>16.46</v>
      </c>
      <c r="M10" s="4">
        <f t="shared" si="0"/>
        <v>340</v>
      </c>
      <c r="N10" s="4">
        <f t="shared" si="0"/>
        <v>3.93</v>
      </c>
      <c r="O10" s="4">
        <f t="shared" si="0"/>
        <v>561.13</v>
      </c>
      <c r="P10" s="4">
        <f t="shared" si="0"/>
        <v>628.14</v>
      </c>
      <c r="Q10" s="4">
        <f t="shared" si="0"/>
        <v>90.1</v>
      </c>
      <c r="R10" s="4">
        <f t="shared" si="0"/>
        <v>8.6999999999999993</v>
      </c>
      <c r="S10" s="4">
        <f t="shared" si="0"/>
        <v>1051.93</v>
      </c>
      <c r="T10" s="4">
        <f t="shared" si="0"/>
        <v>2.5000000000000001E-2</v>
      </c>
      <c r="U10" s="4">
        <f t="shared" si="0"/>
        <v>4.8000000000000001E-2</v>
      </c>
      <c r="V10" s="4">
        <f t="shared" si="0"/>
        <v>7.0000000000000007E-2</v>
      </c>
    </row>
    <row r="11" spans="1:22" s="7" customFormat="1" ht="31.5" customHeight="1" x14ac:dyDescent="0.25">
      <c r="A11" s="11"/>
      <c r="B11" s="11"/>
      <c r="C11" s="396"/>
      <c r="D11" s="264" t="s">
        <v>17</v>
      </c>
      <c r="E11" s="11"/>
      <c r="F11" s="11"/>
      <c r="G11" s="11"/>
      <c r="H11" s="11"/>
      <c r="I11" s="5">
        <f>I10/27.2</f>
        <v>26.812867647058823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31.5" customHeight="1" x14ac:dyDescent="0.25">
      <c r="A12" s="11" t="s">
        <v>3</v>
      </c>
      <c r="B12" s="143">
        <v>24</v>
      </c>
      <c r="C12" s="260" t="s">
        <v>15</v>
      </c>
      <c r="D12" s="260" t="s">
        <v>67</v>
      </c>
      <c r="E12" s="143">
        <v>150</v>
      </c>
      <c r="F12" s="9">
        <v>0.6</v>
      </c>
      <c r="G12" s="9">
        <v>0.6</v>
      </c>
      <c r="H12" s="9">
        <v>14.7</v>
      </c>
      <c r="I12" s="12">
        <v>70.5</v>
      </c>
      <c r="J12" s="9">
        <v>0.05</v>
      </c>
      <c r="K12" s="9">
        <v>0.03</v>
      </c>
      <c r="L12" s="9">
        <v>15</v>
      </c>
      <c r="M12" s="9">
        <v>0</v>
      </c>
      <c r="N12" s="9">
        <v>0</v>
      </c>
      <c r="O12" s="9">
        <v>24</v>
      </c>
      <c r="P12" s="9">
        <v>16.5</v>
      </c>
      <c r="Q12" s="9">
        <v>13.5</v>
      </c>
      <c r="R12" s="9">
        <v>3.3</v>
      </c>
      <c r="S12" s="9">
        <v>417</v>
      </c>
      <c r="T12" s="9">
        <v>3.0000000000000001E-3</v>
      </c>
      <c r="U12" s="9">
        <v>0</v>
      </c>
      <c r="V12" s="9">
        <v>0.01</v>
      </c>
    </row>
    <row r="13" spans="1:22" ht="31.5" customHeight="1" x14ac:dyDescent="0.25">
      <c r="A13" s="11"/>
      <c r="B13" s="179">
        <v>31</v>
      </c>
      <c r="C13" s="283" t="s">
        <v>5</v>
      </c>
      <c r="D13" s="286" t="s">
        <v>56</v>
      </c>
      <c r="E13" s="258">
        <v>250</v>
      </c>
      <c r="F13" s="14">
        <v>7.09</v>
      </c>
      <c r="G13" s="14">
        <v>10.119999999999999</v>
      </c>
      <c r="H13" s="14">
        <v>11.27</v>
      </c>
      <c r="I13" s="14">
        <v>165.55</v>
      </c>
      <c r="J13" s="14">
        <v>0.05</v>
      </c>
      <c r="K13" s="14">
        <v>0.08</v>
      </c>
      <c r="L13" s="14">
        <v>6.42</v>
      </c>
      <c r="M13" s="14">
        <v>160</v>
      </c>
      <c r="N13" s="14">
        <v>7.0000000000000007E-2</v>
      </c>
      <c r="O13" s="14">
        <v>40.53</v>
      </c>
      <c r="P13" s="14">
        <v>94.83</v>
      </c>
      <c r="Q13" s="14">
        <v>24.93</v>
      </c>
      <c r="R13" s="14">
        <v>1.6</v>
      </c>
      <c r="S13" s="14">
        <v>337.03</v>
      </c>
      <c r="T13" s="14">
        <v>7.0000000000000001E-3</v>
      </c>
      <c r="U13" s="14">
        <v>1E-3</v>
      </c>
      <c r="V13" s="11">
        <v>0.04</v>
      </c>
    </row>
    <row r="14" spans="1:22" ht="31.5" customHeight="1" x14ac:dyDescent="0.25">
      <c r="A14" s="404"/>
      <c r="B14" s="11">
        <v>78</v>
      </c>
      <c r="C14" s="396" t="s">
        <v>6</v>
      </c>
      <c r="D14" s="257" t="s">
        <v>105</v>
      </c>
      <c r="E14" s="256">
        <v>100</v>
      </c>
      <c r="F14" s="10">
        <v>16.440000000000001</v>
      </c>
      <c r="G14" s="10">
        <v>14.47</v>
      </c>
      <c r="H14" s="10">
        <v>13.53</v>
      </c>
      <c r="I14" s="10">
        <v>251.51</v>
      </c>
      <c r="J14" s="17">
        <v>0.11</v>
      </c>
      <c r="K14" s="17">
        <v>0.13</v>
      </c>
      <c r="L14" s="17">
        <v>1.5</v>
      </c>
      <c r="M14" s="17">
        <v>160</v>
      </c>
      <c r="N14" s="17">
        <v>0.3</v>
      </c>
      <c r="O14" s="17">
        <v>64.92</v>
      </c>
      <c r="P14" s="17">
        <v>215.74</v>
      </c>
      <c r="Q14" s="17">
        <v>55.84</v>
      </c>
      <c r="R14" s="17">
        <v>1.28</v>
      </c>
      <c r="S14" s="17">
        <v>390.86</v>
      </c>
      <c r="T14" s="17">
        <v>0.12</v>
      </c>
      <c r="U14" s="17">
        <v>1.4999999999999999E-2</v>
      </c>
      <c r="V14" s="17">
        <v>0.56000000000000005</v>
      </c>
    </row>
    <row r="15" spans="1:22" ht="31.5" customHeight="1" x14ac:dyDescent="0.25">
      <c r="A15" s="404"/>
      <c r="B15" s="11">
        <v>312</v>
      </c>
      <c r="C15" s="396" t="s">
        <v>51</v>
      </c>
      <c r="D15" s="257" t="s">
        <v>91</v>
      </c>
      <c r="E15" s="11">
        <v>180</v>
      </c>
      <c r="F15" s="17">
        <v>4.33</v>
      </c>
      <c r="G15" s="17">
        <v>8.76</v>
      </c>
      <c r="H15" s="17">
        <v>19.32</v>
      </c>
      <c r="I15" s="17">
        <v>175.39</v>
      </c>
      <c r="J15" s="14">
        <v>0.13</v>
      </c>
      <c r="K15" s="14">
        <v>0.15</v>
      </c>
      <c r="L15" s="14">
        <v>29.73</v>
      </c>
      <c r="M15" s="14">
        <v>150</v>
      </c>
      <c r="N15" s="14">
        <v>0.09</v>
      </c>
      <c r="O15" s="14">
        <v>67.75</v>
      </c>
      <c r="P15" s="14">
        <v>108.66</v>
      </c>
      <c r="Q15" s="14">
        <v>36.56</v>
      </c>
      <c r="R15" s="14">
        <v>1.37</v>
      </c>
      <c r="S15" s="14">
        <v>510.86</v>
      </c>
      <c r="T15" s="14">
        <v>6.4799999999999996E-3</v>
      </c>
      <c r="U15" s="14">
        <v>8.3000000000000001E-4</v>
      </c>
      <c r="V15" s="11">
        <v>0.03</v>
      </c>
    </row>
    <row r="16" spans="1:22" ht="31.5" customHeight="1" x14ac:dyDescent="0.25">
      <c r="A16" s="405"/>
      <c r="B16" s="133">
        <v>98</v>
      </c>
      <c r="C16" s="133" t="s">
        <v>14</v>
      </c>
      <c r="D16" s="279" t="s">
        <v>13</v>
      </c>
      <c r="E16" s="256">
        <v>200</v>
      </c>
      <c r="F16" s="10">
        <v>0.37</v>
      </c>
      <c r="G16" s="10">
        <v>0</v>
      </c>
      <c r="H16" s="10">
        <v>14.85</v>
      </c>
      <c r="I16" s="138">
        <v>59.48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0.21</v>
      </c>
      <c r="P16" s="146">
        <v>0</v>
      </c>
      <c r="Q16" s="146">
        <v>0</v>
      </c>
      <c r="R16" s="146">
        <v>0.02</v>
      </c>
      <c r="S16" s="146">
        <v>0.2</v>
      </c>
      <c r="T16" s="146">
        <v>0</v>
      </c>
      <c r="U16" s="146">
        <v>0</v>
      </c>
      <c r="V16" s="175">
        <v>0</v>
      </c>
    </row>
    <row r="17" spans="1:22" ht="31.5" customHeight="1" x14ac:dyDescent="0.25">
      <c r="A17" s="404"/>
      <c r="B17" s="17">
        <v>119</v>
      </c>
      <c r="C17" s="396" t="s">
        <v>10</v>
      </c>
      <c r="D17" s="396" t="s">
        <v>46</v>
      </c>
      <c r="E17" s="11">
        <v>45</v>
      </c>
      <c r="F17" s="10">
        <v>3.42</v>
      </c>
      <c r="G17" s="10">
        <v>0.36</v>
      </c>
      <c r="H17" s="10">
        <v>22.14</v>
      </c>
      <c r="I17" s="10">
        <v>105.75</v>
      </c>
      <c r="J17" s="9">
        <v>0.05</v>
      </c>
      <c r="K17" s="9">
        <v>0.01</v>
      </c>
      <c r="L17" s="9">
        <v>0</v>
      </c>
      <c r="M17" s="9">
        <v>0</v>
      </c>
      <c r="N17" s="9">
        <v>0</v>
      </c>
      <c r="O17" s="9">
        <v>9</v>
      </c>
      <c r="P17" s="9">
        <v>29.25</v>
      </c>
      <c r="Q17" s="9">
        <v>6.3</v>
      </c>
      <c r="R17" s="9">
        <v>0.5</v>
      </c>
      <c r="S17" s="9">
        <v>41.85</v>
      </c>
      <c r="T17" s="9">
        <v>1E-3</v>
      </c>
      <c r="U17" s="9">
        <v>3.0000000000000001E-3</v>
      </c>
      <c r="V17" s="14">
        <v>6.53</v>
      </c>
    </row>
    <row r="18" spans="1:22" ht="31.5" customHeight="1" x14ac:dyDescent="0.25">
      <c r="A18" s="404"/>
      <c r="B18" s="11">
        <v>120</v>
      </c>
      <c r="C18" s="396" t="s">
        <v>11</v>
      </c>
      <c r="D18" s="396" t="s">
        <v>38</v>
      </c>
      <c r="E18" s="11">
        <v>25</v>
      </c>
      <c r="F18" s="10">
        <v>1.65</v>
      </c>
      <c r="G18" s="10">
        <v>0.3</v>
      </c>
      <c r="H18" s="10">
        <v>10.050000000000001</v>
      </c>
      <c r="I18" s="10">
        <v>49.5</v>
      </c>
      <c r="J18" s="9">
        <v>0.04</v>
      </c>
      <c r="K18" s="9">
        <v>0.02</v>
      </c>
      <c r="L18" s="9">
        <v>0</v>
      </c>
      <c r="M18" s="9">
        <v>0</v>
      </c>
      <c r="N18" s="9">
        <v>0</v>
      </c>
      <c r="O18" s="9">
        <v>7.25</v>
      </c>
      <c r="P18" s="9">
        <v>37.5</v>
      </c>
      <c r="Q18" s="9">
        <v>11.75</v>
      </c>
      <c r="R18" s="9">
        <v>0.98</v>
      </c>
      <c r="S18" s="9">
        <v>58.75</v>
      </c>
      <c r="T18" s="9">
        <v>1E-3</v>
      </c>
      <c r="U18" s="9">
        <v>1E-3</v>
      </c>
      <c r="V18" s="9">
        <v>0</v>
      </c>
    </row>
    <row r="19" spans="1:22" ht="31.5" customHeight="1" x14ac:dyDescent="0.25">
      <c r="A19" s="404"/>
      <c r="B19" s="404"/>
      <c r="C19" s="406"/>
      <c r="D19" s="264" t="s">
        <v>16</v>
      </c>
      <c r="E19" s="4">
        <f>SUM(E12:E18)</f>
        <v>950</v>
      </c>
      <c r="F19" s="4">
        <f t="shared" ref="F19:V19" si="1">SUM(F12:F18)</f>
        <v>33.9</v>
      </c>
      <c r="G19" s="4">
        <f t="shared" si="1"/>
        <v>34.609999999999992</v>
      </c>
      <c r="H19" s="4">
        <f t="shared" si="1"/>
        <v>105.86</v>
      </c>
      <c r="I19" s="4">
        <f t="shared" si="1"/>
        <v>877.68000000000006</v>
      </c>
      <c r="J19" s="11">
        <f t="shared" si="1"/>
        <v>0.43</v>
      </c>
      <c r="K19" s="11">
        <f t="shared" si="1"/>
        <v>0.42000000000000004</v>
      </c>
      <c r="L19" s="11">
        <f t="shared" si="1"/>
        <v>52.650000000000006</v>
      </c>
      <c r="M19" s="11">
        <f t="shared" si="1"/>
        <v>470</v>
      </c>
      <c r="N19" s="11">
        <f t="shared" si="1"/>
        <v>0.45999999999999996</v>
      </c>
      <c r="O19" s="11">
        <f t="shared" si="1"/>
        <v>213.66</v>
      </c>
      <c r="P19" s="11">
        <f t="shared" si="1"/>
        <v>502.48</v>
      </c>
      <c r="Q19" s="11">
        <f t="shared" si="1"/>
        <v>148.88000000000002</v>
      </c>
      <c r="R19" s="11">
        <f t="shared" si="1"/>
        <v>9.0500000000000007</v>
      </c>
      <c r="S19" s="11">
        <f t="shared" si="1"/>
        <v>1756.55</v>
      </c>
      <c r="T19" s="11">
        <f t="shared" si="1"/>
        <v>0.13847999999999999</v>
      </c>
      <c r="U19" s="11">
        <f t="shared" si="1"/>
        <v>2.0830000000000001E-2</v>
      </c>
      <c r="V19" s="11">
        <f t="shared" si="1"/>
        <v>7.17</v>
      </c>
    </row>
    <row r="20" spans="1:22" ht="31.5" customHeight="1" x14ac:dyDescent="0.25">
      <c r="A20" s="404"/>
      <c r="B20" s="404"/>
      <c r="C20" s="407"/>
      <c r="D20" s="264" t="s">
        <v>17</v>
      </c>
      <c r="E20" s="11"/>
      <c r="F20" s="11"/>
      <c r="G20" s="11"/>
      <c r="H20" s="11"/>
      <c r="I20" s="5">
        <f>I19/27.2</f>
        <v>32.267647058823535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1.5" customHeight="1" x14ac:dyDescent="0.25">
      <c r="A21" s="143" t="s">
        <v>106</v>
      </c>
      <c r="B21" s="143">
        <v>507</v>
      </c>
      <c r="C21" s="143" t="s">
        <v>107</v>
      </c>
      <c r="D21" s="277" t="s">
        <v>126</v>
      </c>
      <c r="E21" s="143">
        <v>50</v>
      </c>
      <c r="F21" s="9">
        <v>2.89</v>
      </c>
      <c r="G21" s="9">
        <v>8.15</v>
      </c>
      <c r="H21" s="9">
        <v>23</v>
      </c>
      <c r="I21" s="12">
        <v>281</v>
      </c>
      <c r="J21" s="9">
        <v>7.0000000000000007E-2</v>
      </c>
      <c r="K21" s="9">
        <v>0</v>
      </c>
      <c r="L21" s="9">
        <v>0</v>
      </c>
      <c r="M21" s="9">
        <v>57.1</v>
      </c>
      <c r="N21" s="9">
        <v>0</v>
      </c>
      <c r="O21" s="9">
        <v>0.35</v>
      </c>
      <c r="P21" s="9">
        <v>7.7</v>
      </c>
      <c r="Q21" s="9">
        <v>38.200000000000003</v>
      </c>
      <c r="R21" s="9">
        <v>6.07</v>
      </c>
      <c r="S21" s="9">
        <v>0.33</v>
      </c>
      <c r="T21" s="9">
        <v>0</v>
      </c>
      <c r="U21" s="9">
        <v>0</v>
      </c>
      <c r="V21" s="9">
        <v>0</v>
      </c>
    </row>
    <row r="22" spans="1:22" ht="31.5" customHeight="1" x14ac:dyDescent="0.25">
      <c r="A22" s="143"/>
      <c r="B22" s="11">
        <v>114</v>
      </c>
      <c r="C22" s="11" t="s">
        <v>37</v>
      </c>
      <c r="D22" s="279" t="s">
        <v>138</v>
      </c>
      <c r="E22" s="256">
        <v>200</v>
      </c>
      <c r="F22" s="10">
        <v>0</v>
      </c>
      <c r="G22" s="10">
        <v>0</v>
      </c>
      <c r="H22" s="10">
        <v>7.27</v>
      </c>
      <c r="I22" s="10">
        <v>28.73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0.26</v>
      </c>
      <c r="P22" s="10">
        <v>0.03</v>
      </c>
      <c r="Q22" s="10">
        <v>0.03</v>
      </c>
      <c r="R22" s="10">
        <v>0.02</v>
      </c>
      <c r="S22" s="10">
        <v>0.28999999999999998</v>
      </c>
      <c r="T22" s="10">
        <v>0</v>
      </c>
      <c r="U22" s="10">
        <v>0</v>
      </c>
      <c r="V22" s="10">
        <v>0</v>
      </c>
    </row>
    <row r="23" spans="1:22" ht="31.5" customHeight="1" x14ac:dyDescent="0.25">
      <c r="A23" s="13"/>
      <c r="B23" s="11">
        <v>21</v>
      </c>
      <c r="C23" s="143" t="s">
        <v>15</v>
      </c>
      <c r="D23" s="278" t="s">
        <v>108</v>
      </c>
      <c r="E23" s="254">
        <v>200</v>
      </c>
      <c r="F23" s="9">
        <v>2.02</v>
      </c>
      <c r="G23" s="9">
        <v>0.83</v>
      </c>
      <c r="H23" s="9">
        <v>34.869999999999997</v>
      </c>
      <c r="I23" s="9">
        <v>114.62</v>
      </c>
      <c r="J23" s="9">
        <v>0</v>
      </c>
      <c r="K23" s="9">
        <v>0</v>
      </c>
      <c r="L23" s="9">
        <v>20.51</v>
      </c>
      <c r="M23" s="9">
        <v>0</v>
      </c>
      <c r="N23" s="9">
        <v>0</v>
      </c>
      <c r="O23" s="9">
        <v>53.8</v>
      </c>
      <c r="P23" s="9">
        <v>0</v>
      </c>
      <c r="Q23" s="9">
        <v>28.28</v>
      </c>
      <c r="R23" s="9">
        <v>2.2799999999999998</v>
      </c>
      <c r="S23" s="9">
        <v>0</v>
      </c>
      <c r="T23" s="9">
        <v>0</v>
      </c>
      <c r="U23" s="9">
        <v>0</v>
      </c>
      <c r="V23" s="10">
        <v>0</v>
      </c>
    </row>
    <row r="24" spans="1:22" ht="31.5" customHeight="1" x14ac:dyDescent="0.25">
      <c r="A24" s="13"/>
      <c r="B24" s="143"/>
      <c r="C24" s="143"/>
      <c r="D24" s="280" t="s">
        <v>16</v>
      </c>
      <c r="E24" s="18">
        <v>450</v>
      </c>
      <c r="F24" s="9">
        <v>4.91</v>
      </c>
      <c r="G24" s="9">
        <v>8.98</v>
      </c>
      <c r="H24" s="9">
        <v>57.87</v>
      </c>
      <c r="I24" s="12">
        <v>440.42</v>
      </c>
      <c r="J24" s="9">
        <v>7.0000000000000007E-2</v>
      </c>
      <c r="K24" s="9">
        <v>0</v>
      </c>
      <c r="L24" s="9">
        <v>20.51</v>
      </c>
      <c r="M24" s="9">
        <v>57.1</v>
      </c>
      <c r="N24" s="9">
        <v>0</v>
      </c>
      <c r="O24" s="9">
        <v>54.15</v>
      </c>
      <c r="P24" s="9">
        <v>7.7</v>
      </c>
      <c r="Q24" s="9">
        <v>66.48</v>
      </c>
      <c r="R24" s="9">
        <v>8.35</v>
      </c>
      <c r="S24" s="9">
        <v>0.33</v>
      </c>
      <c r="T24" s="9">
        <v>0</v>
      </c>
      <c r="U24" s="9">
        <v>0</v>
      </c>
      <c r="V24" s="9">
        <v>0</v>
      </c>
    </row>
    <row r="25" spans="1:22" ht="31.5" customHeight="1" x14ac:dyDescent="0.25">
      <c r="A25" s="13"/>
      <c r="B25" s="13"/>
      <c r="C25" s="13"/>
      <c r="D25" s="280" t="s">
        <v>17</v>
      </c>
      <c r="E25" s="13"/>
      <c r="F25" s="143"/>
      <c r="G25" s="143"/>
      <c r="H25" s="143"/>
      <c r="I25" s="8">
        <v>18.741276595744679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31.5" customHeight="1" x14ac:dyDescent="0.25">
      <c r="A26" s="408" t="s">
        <v>109</v>
      </c>
      <c r="B26" s="11">
        <v>337</v>
      </c>
      <c r="C26" s="11" t="s">
        <v>50</v>
      </c>
      <c r="D26" s="277" t="s">
        <v>151</v>
      </c>
      <c r="E26" s="11">
        <v>100</v>
      </c>
      <c r="F26" s="10">
        <v>23.32</v>
      </c>
      <c r="G26" s="10">
        <v>22.71</v>
      </c>
      <c r="H26" s="10">
        <v>5.13</v>
      </c>
      <c r="I26" s="10">
        <v>321.82</v>
      </c>
      <c r="J26" s="10">
        <v>0.08</v>
      </c>
      <c r="K26" s="10">
        <v>0.21</v>
      </c>
      <c r="L26" s="10">
        <v>0.84</v>
      </c>
      <c r="M26" s="10">
        <v>80</v>
      </c>
      <c r="N26" s="10">
        <v>0.5</v>
      </c>
      <c r="O26" s="10">
        <v>196.1</v>
      </c>
      <c r="P26" s="10">
        <v>255.6</v>
      </c>
      <c r="Q26" s="10">
        <v>26.77</v>
      </c>
      <c r="R26" s="10">
        <v>2.14</v>
      </c>
      <c r="S26" s="10">
        <v>224.77</v>
      </c>
      <c r="T26" s="10">
        <v>4.0000000000000001E-3</v>
      </c>
      <c r="U26" s="10">
        <v>3.0000000000000001E-3</v>
      </c>
      <c r="V26" s="10">
        <v>0.11</v>
      </c>
    </row>
    <row r="27" spans="1:22" ht="31.5" customHeight="1" x14ac:dyDescent="0.25">
      <c r="A27" s="408"/>
      <c r="B27" s="24">
        <v>64</v>
      </c>
      <c r="C27" s="390" t="s">
        <v>51</v>
      </c>
      <c r="D27" s="377" t="s">
        <v>54</v>
      </c>
      <c r="E27" s="380">
        <v>180</v>
      </c>
      <c r="F27" s="33">
        <v>8.11</v>
      </c>
      <c r="G27" s="33">
        <v>4.72</v>
      </c>
      <c r="H27" s="33">
        <v>49.54</v>
      </c>
      <c r="I27" s="33">
        <v>272.97000000000003</v>
      </c>
      <c r="J27" s="33">
        <v>0.1</v>
      </c>
      <c r="K27" s="33">
        <v>0.03</v>
      </c>
      <c r="L27" s="33">
        <v>0</v>
      </c>
      <c r="M27" s="33">
        <v>20</v>
      </c>
      <c r="N27" s="33">
        <v>0.08</v>
      </c>
      <c r="O27" s="33">
        <v>15.86</v>
      </c>
      <c r="P27" s="33">
        <v>60.92</v>
      </c>
      <c r="Q27" s="33">
        <v>10.95</v>
      </c>
      <c r="R27" s="33">
        <v>1.1100000000000001</v>
      </c>
      <c r="S27" s="33">
        <v>86.99</v>
      </c>
      <c r="T27" s="33">
        <v>1E-3</v>
      </c>
      <c r="U27" s="33">
        <v>0</v>
      </c>
      <c r="V27" s="33">
        <v>0.02</v>
      </c>
    </row>
    <row r="28" spans="1:22" ht="31.5" customHeight="1" x14ac:dyDescent="0.25">
      <c r="A28" s="143"/>
      <c r="B28" s="11"/>
      <c r="C28" s="143" t="s">
        <v>110</v>
      </c>
      <c r="D28" s="262" t="s">
        <v>111</v>
      </c>
      <c r="E28" s="254">
        <v>200</v>
      </c>
      <c r="F28" s="14">
        <v>5.6</v>
      </c>
      <c r="G28" s="14">
        <v>5</v>
      </c>
      <c r="H28" s="14">
        <v>22</v>
      </c>
      <c r="I28" s="14">
        <v>156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0"/>
    </row>
    <row r="29" spans="1:22" ht="31.5" customHeight="1" x14ac:dyDescent="0.25">
      <c r="A29" s="143"/>
      <c r="B29" s="178">
        <v>119</v>
      </c>
      <c r="C29" s="283" t="s">
        <v>10</v>
      </c>
      <c r="D29" s="283" t="s">
        <v>46</v>
      </c>
      <c r="E29" s="179">
        <v>20</v>
      </c>
      <c r="F29" s="19">
        <v>1.52</v>
      </c>
      <c r="G29" s="19">
        <v>0.16</v>
      </c>
      <c r="H29" s="19">
        <v>9.84</v>
      </c>
      <c r="I29" s="22">
        <v>47</v>
      </c>
      <c r="J29" s="19">
        <v>0.02</v>
      </c>
      <c r="K29" s="19">
        <v>0.01</v>
      </c>
      <c r="L29" s="19">
        <v>0</v>
      </c>
      <c r="M29" s="19">
        <v>0</v>
      </c>
      <c r="N29" s="19">
        <v>0</v>
      </c>
      <c r="O29" s="19">
        <v>4</v>
      </c>
      <c r="P29" s="19">
        <v>13</v>
      </c>
      <c r="Q29" s="19">
        <v>2.8</v>
      </c>
      <c r="R29" s="19">
        <v>0.22</v>
      </c>
      <c r="S29" s="19">
        <v>18.600000000000001</v>
      </c>
      <c r="T29" s="19">
        <v>1E-3</v>
      </c>
      <c r="U29" s="19">
        <v>1E-3</v>
      </c>
      <c r="V29" s="19">
        <v>2.9</v>
      </c>
    </row>
    <row r="30" spans="1:22" ht="31.5" customHeight="1" x14ac:dyDescent="0.25">
      <c r="A30" s="13"/>
      <c r="B30" s="143">
        <v>518</v>
      </c>
      <c r="C30" s="11" t="s">
        <v>14</v>
      </c>
      <c r="D30" s="277" t="s">
        <v>112</v>
      </c>
      <c r="E30" s="143">
        <v>200</v>
      </c>
      <c r="F30" s="9">
        <v>0.51</v>
      </c>
      <c r="G30" s="9">
        <v>0</v>
      </c>
      <c r="H30" s="9">
        <v>33</v>
      </c>
      <c r="I30" s="12">
        <v>125</v>
      </c>
      <c r="J30" s="9">
        <v>0.04</v>
      </c>
      <c r="K30" s="9">
        <v>0</v>
      </c>
      <c r="L30" s="9">
        <v>4</v>
      </c>
      <c r="M30" s="9">
        <v>0</v>
      </c>
      <c r="N30" s="9">
        <v>0</v>
      </c>
      <c r="O30" s="9">
        <v>10.4</v>
      </c>
      <c r="P30" s="9">
        <v>30</v>
      </c>
      <c r="Q30" s="9">
        <v>24</v>
      </c>
      <c r="R30" s="9">
        <v>0.2</v>
      </c>
      <c r="S30" s="9">
        <v>0</v>
      </c>
      <c r="T30" s="9">
        <v>0</v>
      </c>
      <c r="U30" s="9">
        <v>0</v>
      </c>
      <c r="V30" s="9">
        <v>0</v>
      </c>
    </row>
    <row r="31" spans="1:22" ht="31.5" customHeight="1" x14ac:dyDescent="0.25">
      <c r="A31" s="13"/>
      <c r="B31" s="143"/>
      <c r="C31" s="11"/>
      <c r="D31" s="280" t="s">
        <v>16</v>
      </c>
      <c r="E31" s="18">
        <f>SUM(E26:E30)</f>
        <v>700</v>
      </c>
      <c r="F31" s="18">
        <f t="shared" ref="F31:V31" si="2">SUM(F26:F30)</f>
        <v>39.06</v>
      </c>
      <c r="G31" s="18">
        <f t="shared" si="2"/>
        <v>32.589999999999996</v>
      </c>
      <c r="H31" s="18">
        <f t="shared" si="2"/>
        <v>119.51</v>
      </c>
      <c r="I31" s="18">
        <f t="shared" si="2"/>
        <v>922.79</v>
      </c>
      <c r="J31" s="18">
        <f t="shared" si="2"/>
        <v>0.24</v>
      </c>
      <c r="K31" s="18">
        <f t="shared" si="2"/>
        <v>0.25</v>
      </c>
      <c r="L31" s="18">
        <f t="shared" si="2"/>
        <v>4.84</v>
      </c>
      <c r="M31" s="18">
        <f t="shared" si="2"/>
        <v>100</v>
      </c>
      <c r="N31" s="18">
        <f t="shared" si="2"/>
        <v>0.57999999999999996</v>
      </c>
      <c r="O31" s="18">
        <f t="shared" si="2"/>
        <v>226.35999999999999</v>
      </c>
      <c r="P31" s="18">
        <f t="shared" si="2"/>
        <v>359.52</v>
      </c>
      <c r="Q31" s="18">
        <f t="shared" si="2"/>
        <v>64.52</v>
      </c>
      <c r="R31" s="18">
        <f t="shared" si="2"/>
        <v>3.6700000000000004</v>
      </c>
      <c r="S31" s="18">
        <f t="shared" si="2"/>
        <v>330.36</v>
      </c>
      <c r="T31" s="18">
        <f t="shared" si="2"/>
        <v>6.0000000000000001E-3</v>
      </c>
      <c r="U31" s="18">
        <f t="shared" si="2"/>
        <v>4.0000000000000001E-3</v>
      </c>
      <c r="V31" s="18">
        <f t="shared" si="2"/>
        <v>3.03</v>
      </c>
    </row>
    <row r="32" spans="1:22" ht="31.5" customHeight="1" x14ac:dyDescent="0.25">
      <c r="A32" s="13"/>
      <c r="B32" s="13"/>
      <c r="C32" s="13"/>
      <c r="D32" s="280" t="s">
        <v>17</v>
      </c>
      <c r="E32" s="13">
        <v>0</v>
      </c>
      <c r="F32" s="143"/>
      <c r="G32" s="143"/>
      <c r="H32" s="143"/>
      <c r="I32" s="8">
        <v>28.258723404255321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9" ht="31.5" customHeight="1" x14ac:dyDescent="0.25">
      <c r="B33" s="16"/>
      <c r="C33" s="409"/>
      <c r="D33" s="409"/>
      <c r="E33" s="409">
        <f>E31+E24+E19+E10</f>
        <v>2710</v>
      </c>
      <c r="F33" s="409"/>
      <c r="G33" s="409"/>
      <c r="H33" s="409"/>
      <c r="I33" s="176">
        <f>I32+I25+I20+I11</f>
        <v>106.08051470588236</v>
      </c>
    </row>
    <row r="34" spans="1:9" ht="22.5" x14ac:dyDescent="0.3">
      <c r="A34" s="92"/>
      <c r="B34" s="92"/>
      <c r="C34" s="94"/>
      <c r="D34" s="94"/>
      <c r="E34" s="94"/>
      <c r="F34" s="94"/>
      <c r="G34" s="94"/>
      <c r="H34" s="94"/>
    </row>
    <row r="35" spans="1:9" ht="22.5" x14ac:dyDescent="0.3">
      <c r="A35" s="92"/>
      <c r="B35" s="92"/>
      <c r="C35" s="93"/>
      <c r="D35" s="93"/>
      <c r="E35" s="93"/>
      <c r="F35" s="93"/>
      <c r="G35" s="93"/>
      <c r="H35" s="93"/>
    </row>
    <row r="36" spans="1:9" ht="22.5" x14ac:dyDescent="0.3">
      <c r="A36" s="92"/>
      <c r="B36" s="92"/>
      <c r="C36" s="93"/>
      <c r="D36" s="93"/>
      <c r="E36" s="93"/>
      <c r="F36" s="93"/>
      <c r="G36" s="93"/>
      <c r="H36" s="93"/>
    </row>
    <row r="37" spans="1:9" ht="22.5" x14ac:dyDescent="0.3">
      <c r="A37" s="92"/>
      <c r="B37" s="92"/>
      <c r="C37" s="93"/>
      <c r="D37" s="93"/>
      <c r="E37" s="93"/>
      <c r="F37" s="93"/>
      <c r="G37" s="93"/>
      <c r="H37" s="93"/>
    </row>
    <row r="38" spans="1:9" ht="22.5" x14ac:dyDescent="0.3">
      <c r="A38" s="92"/>
      <c r="B38" s="92"/>
      <c r="C38" s="93"/>
      <c r="D38" s="93"/>
      <c r="E38" s="93"/>
      <c r="F38" s="93"/>
      <c r="G38" s="93"/>
      <c r="H38" s="93"/>
    </row>
    <row r="39" spans="1:9" ht="22.5" x14ac:dyDescent="0.3">
      <c r="A39" s="92"/>
      <c r="B39" s="92"/>
      <c r="C39" s="93"/>
      <c r="D39" s="93"/>
      <c r="E39" s="93"/>
      <c r="F39" s="93"/>
      <c r="G39" s="93"/>
      <c r="H39" s="93"/>
    </row>
    <row r="40" spans="1:9" ht="23.25" x14ac:dyDescent="0.35">
      <c r="A40" s="92"/>
      <c r="B40" s="92"/>
      <c r="C40" s="93"/>
      <c r="D40" s="74" t="s">
        <v>130</v>
      </c>
      <c r="E40" s="93"/>
      <c r="F40" s="93"/>
      <c r="G40" s="93"/>
      <c r="H40" s="93"/>
    </row>
    <row r="41" spans="1:9" ht="23.25" x14ac:dyDescent="0.35">
      <c r="A41" s="92"/>
      <c r="B41" s="92"/>
      <c r="C41" s="93"/>
      <c r="D41" s="74"/>
      <c r="E41" s="93"/>
      <c r="F41" s="93"/>
      <c r="G41" s="93"/>
      <c r="H41" s="93"/>
    </row>
    <row r="42" spans="1:9" ht="23.25" x14ac:dyDescent="0.35">
      <c r="A42" s="92"/>
      <c r="B42" s="92"/>
      <c r="C42" s="93"/>
      <c r="D42" s="74" t="s">
        <v>131</v>
      </c>
      <c r="E42" s="93"/>
      <c r="F42" s="93"/>
      <c r="G42" s="93"/>
      <c r="H42" s="93"/>
    </row>
    <row r="43" spans="1:9" ht="22.5" x14ac:dyDescent="0.3">
      <c r="A43" s="92"/>
      <c r="B43" s="92"/>
      <c r="C43" s="93"/>
      <c r="D43" s="93"/>
      <c r="E43" s="93"/>
      <c r="F43" s="93"/>
      <c r="G43" s="93"/>
      <c r="H43" s="93"/>
    </row>
  </sheetData>
  <mergeCells count="8">
    <mergeCell ref="J4:N4"/>
    <mergeCell ref="O4:V4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1 день</vt:lpstr>
      <vt:lpstr>2 день</vt:lpstr>
      <vt:lpstr>3 день</vt:lpstr>
      <vt:lpstr>4 день</vt:lpstr>
      <vt:lpstr>5 день</vt:lpstr>
      <vt:lpstr>6 день </vt:lpstr>
      <vt:lpstr>7 день</vt:lpstr>
      <vt:lpstr>8 день</vt:lpstr>
      <vt:lpstr>9 день</vt:lpstr>
      <vt:lpstr>10 день</vt:lpstr>
      <vt:lpstr>'1 день'!Область_печати</vt:lpstr>
      <vt:lpstr>'10 день'!Область_печати</vt:lpstr>
      <vt:lpstr>'2 день'!Область_печати</vt:lpstr>
      <vt:lpstr>'3 день'!Область_печати</vt:lpstr>
      <vt:lpstr>'4 день'!Область_печати</vt:lpstr>
      <vt:lpstr>'5 день'!Область_печати</vt:lpstr>
      <vt:lpstr>'6 день '!Область_печати</vt:lpstr>
      <vt:lpstr>'7 день'!Область_печати</vt:lpstr>
      <vt:lpstr>'8 день'!Область_печати</vt:lpstr>
      <vt:lpstr>'9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2024-09-10T03:29:32Z</dcterms:modified>
</cp:coreProperties>
</file>