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mk-portal\АНОО НОШ Интеллект Академия\#Соловьев О.В#\_СТОЛОВАЯ\"/>
    </mc:Choice>
  </mc:AlternateContent>
  <xr:revisionPtr revIDLastSave="0" documentId="8_{453A9987-A7DD-4151-9A65-A1760FF28B1D}" xr6:coauthVersionLast="47" xr6:coauthVersionMax="47" xr10:uidLastSave="{00000000-0000-0000-0000-000000000000}"/>
  <bookViews>
    <workbookView xWindow="-120" yWindow="-120" windowWidth="29040" windowHeight="15840" xr2:uid="{3FD68221-01A5-42DA-A90E-C8D8C04A30AB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" l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J31" i="1" s="1"/>
  <c r="I30" i="1"/>
  <c r="H30" i="1"/>
  <c r="G30" i="1"/>
  <c r="F30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J26" i="1" s="1"/>
  <c r="I25" i="1"/>
  <c r="H25" i="1"/>
  <c r="G25" i="1"/>
  <c r="F25" i="1"/>
  <c r="J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J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J32" i="1" s="1"/>
  <c r="I11" i="1"/>
  <c r="H11" i="1"/>
  <c r="G11" i="1"/>
  <c r="F11" i="1"/>
</calcChain>
</file>

<file path=xl/sharedStrings.xml><?xml version="1.0" encoding="utf-8"?>
<sst xmlns="http://schemas.openxmlformats.org/spreadsheetml/2006/main" count="77" uniqueCount="67">
  <si>
    <t>Меню</t>
  </si>
  <si>
    <t>№8</t>
  </si>
  <si>
    <t>мая 2023</t>
  </si>
  <si>
    <t xml:space="preserve"> Прием пищи</t>
  </si>
  <si>
    <t>№ рецептуры</t>
  </si>
  <si>
    <t xml:space="preserve"> Раздел</t>
  </si>
  <si>
    <t>Наименование блюд</t>
  </si>
  <si>
    <t>Выход, г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</si>
  <si>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</si>
  <si>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</si>
  <si>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</si>
  <si>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</si>
  <si>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Белки</t>
  </si>
  <si>
    <t>Жиры</t>
  </si>
  <si>
    <t>Углеводы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</si>
  <si>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</si>
  <si>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</si>
  <si>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</si>
  <si>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</si>
  <si>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</si>
  <si>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</si>
  <si>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</si>
  <si>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</si>
  <si>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</si>
  <si>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</si>
  <si>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</si>
  <si>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</si>
  <si>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</si>
  <si>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</si>
  <si>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ттк</t>
  </si>
  <si>
    <t>Закуска</t>
  </si>
  <si>
    <t>Тартилья с ветчиной и сыром</t>
  </si>
  <si>
    <t>горячее блюдо</t>
  </si>
  <si>
    <t>Каша  овсяная молочная с маслом/манная</t>
  </si>
  <si>
    <t>гор. Напиток</t>
  </si>
  <si>
    <t xml:space="preserve">Чай с сахаром </t>
  </si>
  <si>
    <t>хлеб пшеничный</t>
  </si>
  <si>
    <t>Батон пшеничный</t>
  </si>
  <si>
    <t>Хлеб ржаной</t>
  </si>
  <si>
    <t xml:space="preserve">Хлеб ржаной </t>
  </si>
  <si>
    <t>Итого за прием пищи:</t>
  </si>
  <si>
    <t>Доля суточной потребности в энергии, %</t>
  </si>
  <si>
    <t>Обед</t>
  </si>
  <si>
    <t xml:space="preserve"> закуска</t>
  </si>
  <si>
    <t>Салат из капусты с морковью</t>
  </si>
  <si>
    <t>1 блюдо</t>
  </si>
  <si>
    <t>Свекольник с мясом и сметаной</t>
  </si>
  <si>
    <t>2 блюдо</t>
  </si>
  <si>
    <t>Фрикадельки куриные с томатным соусом</t>
  </si>
  <si>
    <t xml:space="preserve"> гарнир</t>
  </si>
  <si>
    <t>Каша гречневая рассыпчатая с маслом</t>
  </si>
  <si>
    <t>3 блюдо</t>
  </si>
  <si>
    <t>Отвар из шиповника</t>
  </si>
  <si>
    <t>Хлеб пшеничный</t>
  </si>
  <si>
    <t>хлеб ржаной</t>
  </si>
  <si>
    <t xml:space="preserve">Полдник </t>
  </si>
  <si>
    <t>десерт</t>
  </si>
  <si>
    <t>Мафин/кекс</t>
  </si>
  <si>
    <t>гор.напиток</t>
  </si>
  <si>
    <t>Чай с сахаром и лимоном/компот</t>
  </si>
  <si>
    <t>закуска</t>
  </si>
  <si>
    <t xml:space="preserve">Фрукты в ассортименте </t>
  </si>
  <si>
    <t>Ужин</t>
  </si>
  <si>
    <t>Сосиска/сарделька, тушеная с капустой/пене</t>
  </si>
  <si>
    <t>напиток</t>
  </si>
  <si>
    <t>Кисломолочный/снежок,кефир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</si>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</sst>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20"/>
      <color theme="1"/>
      <name val="Arial"/>
      <family val="2"/>
      <charset val="204"/>
    </font>
    <font>
      <i/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0"/>
      <name val="Arial"/>
      <family val="2"/>
      <charset val="204"/>
    </font>
    <font>
      <i/>
      <sz val="12"/>
      <color theme="1"/>
      <name val="Calibri"/>
      <family val="2"/>
      <charset val="204"/>
    </font>
    <font>
      <i/>
      <sz val="12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right"/>
    </xf>
    <xf numFmtId="17" fontId="2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3" borderId="1" xfId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0" fontId="11" fillId="0" borderId="1" xfId="0" applyFont="1" applyBorder="1"/>
    <xf numFmtId="0" fontId="9" fillId="3" borderId="1" xfId="0" applyFont="1" applyFill="1" applyBorder="1"/>
    <xf numFmtId="0" fontId="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0" fontId="23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0" fontId="23" fillId="0" borderId="1" xfId="1" applyFont="1" applyBorder="1" applyAlignment="1">
      <alignment horizontal="center"/>
    </xf>
    <xf numFmtId="0" fontId="23" fillId="2" borderId="1" xfId="1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 xr:uid="{DB4E15BC-AB1D-482D-B99E-9BDED3B81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BBDE-521E-40DE-A3BB-C500A3C1595B}">
  <dimension ref="B2:W32"/>
  <sheetViews>
    <sheetView tabSelected="1" workbookViewId="0">
      <selection activeCell="D3" sqref="D3"/>
    </sheetView>
  </sheetViews>
  <sheetFormatPr defaultRowHeight="15" x14ac:dyDescent="0.25"/>
  <cols>
    <col min="2" max="2" width="16.85546875" customWidth="1"/>
    <col min="3" max="3" width="15.7109375" style="77" customWidth="1"/>
    <col min="4" max="4" width="20.85546875" customWidth="1"/>
    <col min="5" max="5" width="54.28515625" customWidth="1"/>
    <col min="6" max="23" width="16.7109375" customWidth="1"/>
  </cols>
  <sheetData>
    <row r="2" spans="2:23" s="7" customFormat="1" ht="27.75" x14ac:dyDescent="0.4">
      <c r="B2" s="1" t="s">
        <v>0</v>
      </c>
      <c r="C2" s="2" t="s">
        <v>1</v>
      </c>
      <c r="D2" s="3">
        <v>10</v>
      </c>
      <c r="E2" s="4" t="s">
        <v>2</v>
      </c>
      <c r="F2" s="5"/>
      <c r="G2" s="6"/>
      <c r="J2" s="8"/>
      <c r="K2" s="9"/>
      <c r="L2" s="10"/>
    </row>
    <row r="3" spans="2:23" x14ac:dyDescent="0.25"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</row>
    <row r="4" spans="2:23" s="18" customFormat="1" ht="15.75" x14ac:dyDescent="0.25">
      <c r="B4" s="13" t="s">
        <v>3</v>
      </c>
      <c r="C4" s="14" t="s">
        <v>4</v>
      </c>
      <c r="D4" s="13" t="s">
        <v>5</v>
      </c>
      <c r="E4" s="15" t="s">
        <v>6</v>
      </c>
      <c r="F4" s="15" t="s">
        <v>7</v>
      </c>
      <c r="G4" s="13" t="s">
        <v>8</v>
      </c>
      <c r="H4" s="13"/>
      <c r="I4" s="13"/>
      <c r="J4" s="16" t="s">
        <v>9</v>
      </c>
      <c r="K4" s="15" t="s">
        <v>10</v>
      </c>
      <c r="L4" s="15"/>
      <c r="M4" s="17"/>
      <c r="N4" s="17"/>
      <c r="O4" s="17"/>
      <c r="P4" s="15" t="s">
        <v>11</v>
      </c>
      <c r="Q4" s="15"/>
      <c r="R4" s="15"/>
      <c r="S4" s="15"/>
      <c r="T4" s="15"/>
      <c r="U4" s="15"/>
      <c r="V4" s="15"/>
      <c r="W4" s="15"/>
    </row>
    <row r="5" spans="2:23" s="18" customFormat="1" ht="15.75" x14ac:dyDescent="0.25">
      <c r="B5" s="19"/>
      <c r="C5" s="20"/>
      <c r="D5" s="19"/>
      <c r="E5" s="19"/>
      <c r="F5" s="19"/>
      <c r="G5" s="21" t="s">
        <v>12</v>
      </c>
      <c r="H5" s="21" t="s">
        <v>13</v>
      </c>
      <c r="I5" s="21" t="s">
        <v>14</v>
      </c>
      <c r="J5" s="22"/>
      <c r="K5" s="21" t="s">
        <v>15</v>
      </c>
      <c r="L5" s="21" t="s">
        <v>16</v>
      </c>
      <c r="M5" s="21" t="s">
        <v>17</v>
      </c>
      <c r="N5" s="23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</row>
    <row r="6" spans="2:23" s="18" customFormat="1" ht="15.75" x14ac:dyDescent="0.25">
      <c r="B6" s="24" t="s">
        <v>28</v>
      </c>
      <c r="C6" s="24" t="s">
        <v>29</v>
      </c>
      <c r="D6" s="24" t="s">
        <v>30</v>
      </c>
      <c r="E6" s="25" t="s">
        <v>31</v>
      </c>
      <c r="F6" s="24">
        <v>60</v>
      </c>
      <c r="G6" s="26">
        <v>2.67</v>
      </c>
      <c r="H6" s="26">
        <v>9.57</v>
      </c>
      <c r="I6" s="26">
        <v>17.809999999999999</v>
      </c>
      <c r="J6" s="27">
        <v>168.61</v>
      </c>
      <c r="K6" s="26">
        <v>0.02</v>
      </c>
      <c r="L6" s="26">
        <v>0.05</v>
      </c>
      <c r="M6" s="26">
        <v>0.26</v>
      </c>
      <c r="N6" s="26">
        <v>30</v>
      </c>
      <c r="O6" s="26">
        <v>0.14000000000000001</v>
      </c>
      <c r="P6" s="26">
        <v>39.340000000000003</v>
      </c>
      <c r="Q6" s="26">
        <v>43.43</v>
      </c>
      <c r="R6" s="26">
        <v>6.69</v>
      </c>
      <c r="S6" s="26">
        <v>0.3</v>
      </c>
      <c r="T6" s="26">
        <v>58.08</v>
      </c>
      <c r="U6" s="26">
        <v>2.5999999999999999E-3</v>
      </c>
      <c r="V6" s="26">
        <v>1.6000000000000001E-3</v>
      </c>
      <c r="W6" s="26">
        <v>0.01</v>
      </c>
    </row>
    <row r="7" spans="2:23" s="18" customFormat="1" ht="15.75" x14ac:dyDescent="0.25">
      <c r="B7" s="24"/>
      <c r="C7" s="28">
        <v>59</v>
      </c>
      <c r="D7" s="28" t="s">
        <v>32</v>
      </c>
      <c r="E7" s="29" t="s">
        <v>33</v>
      </c>
      <c r="F7" s="30">
        <v>205</v>
      </c>
      <c r="G7" s="26">
        <v>7.79</v>
      </c>
      <c r="H7" s="26">
        <v>11.89</v>
      </c>
      <c r="I7" s="26">
        <v>26.65</v>
      </c>
      <c r="J7" s="27">
        <v>244.56</v>
      </c>
      <c r="K7" s="26">
        <v>0.22</v>
      </c>
      <c r="L7" s="26">
        <v>0.24</v>
      </c>
      <c r="M7" s="26">
        <v>0</v>
      </c>
      <c r="N7" s="26">
        <v>13.53</v>
      </c>
      <c r="O7" s="26">
        <v>0.12</v>
      </c>
      <c r="P7" s="26">
        <v>47.76</v>
      </c>
      <c r="Q7" s="26">
        <v>176.54</v>
      </c>
      <c r="R7" s="26">
        <v>57.95</v>
      </c>
      <c r="S7" s="26">
        <v>1.98</v>
      </c>
      <c r="T7" s="26">
        <v>292.94</v>
      </c>
      <c r="U7" s="26">
        <v>1.7999999999999999E-2</v>
      </c>
      <c r="V7" s="26">
        <v>4.0000000000000001E-3</v>
      </c>
      <c r="W7" s="31">
        <v>4.7E-2</v>
      </c>
    </row>
    <row r="8" spans="2:23" s="18" customFormat="1" ht="15.75" x14ac:dyDescent="0.25">
      <c r="B8" s="24"/>
      <c r="C8" s="28">
        <v>114</v>
      </c>
      <c r="D8" s="28" t="s">
        <v>34</v>
      </c>
      <c r="E8" s="29" t="s">
        <v>35</v>
      </c>
      <c r="F8" s="30">
        <v>200</v>
      </c>
      <c r="G8" s="26">
        <v>0.2</v>
      </c>
      <c r="H8" s="26">
        <v>0</v>
      </c>
      <c r="I8" s="26">
        <v>11</v>
      </c>
      <c r="J8" s="27">
        <v>44.8</v>
      </c>
      <c r="K8" s="26">
        <v>0</v>
      </c>
      <c r="L8" s="26">
        <v>0</v>
      </c>
      <c r="M8" s="26">
        <v>0.08</v>
      </c>
      <c r="N8" s="26">
        <v>0</v>
      </c>
      <c r="O8" s="26">
        <v>0</v>
      </c>
      <c r="P8" s="26">
        <v>13.56</v>
      </c>
      <c r="Q8" s="26">
        <v>7.66</v>
      </c>
      <c r="R8" s="26">
        <v>4.08</v>
      </c>
      <c r="S8" s="26">
        <v>0.8</v>
      </c>
      <c r="T8" s="26">
        <v>0.68</v>
      </c>
      <c r="U8" s="26">
        <v>0</v>
      </c>
      <c r="V8" s="26">
        <v>0</v>
      </c>
      <c r="W8" s="31">
        <v>0</v>
      </c>
    </row>
    <row r="9" spans="2:23" s="18" customFormat="1" ht="15.75" x14ac:dyDescent="0.25">
      <c r="B9" s="24"/>
      <c r="C9" s="32">
        <v>121</v>
      </c>
      <c r="D9" s="28" t="s">
        <v>36</v>
      </c>
      <c r="E9" s="33" t="s">
        <v>37</v>
      </c>
      <c r="F9" s="30">
        <v>20</v>
      </c>
      <c r="G9" s="26">
        <v>1.44</v>
      </c>
      <c r="H9" s="26">
        <v>0.13</v>
      </c>
      <c r="I9" s="26">
        <v>9.83</v>
      </c>
      <c r="J9" s="27">
        <v>50.44</v>
      </c>
      <c r="K9" s="26">
        <v>0.04</v>
      </c>
      <c r="L9" s="26">
        <v>7.0000000000000001E-3</v>
      </c>
      <c r="M9" s="26">
        <v>0</v>
      </c>
      <c r="N9" s="26">
        <v>0</v>
      </c>
      <c r="O9" s="26">
        <v>0</v>
      </c>
      <c r="P9" s="26">
        <v>7.5</v>
      </c>
      <c r="Q9" s="26">
        <v>24.6</v>
      </c>
      <c r="R9" s="26">
        <v>9.9</v>
      </c>
      <c r="S9" s="26">
        <v>0.45</v>
      </c>
      <c r="T9" s="26">
        <v>18.399999999999999</v>
      </c>
      <c r="U9" s="26">
        <v>0</v>
      </c>
      <c r="V9" s="26">
        <v>0</v>
      </c>
      <c r="W9" s="31">
        <v>0</v>
      </c>
    </row>
    <row r="10" spans="2:23" s="18" customFormat="1" ht="15.75" x14ac:dyDescent="0.25">
      <c r="B10" s="24"/>
      <c r="C10" s="28">
        <v>120</v>
      </c>
      <c r="D10" s="28" t="s">
        <v>38</v>
      </c>
      <c r="E10" s="34" t="s">
        <v>39</v>
      </c>
      <c r="F10" s="28">
        <v>20</v>
      </c>
      <c r="G10" s="26">
        <v>1.1399999999999999</v>
      </c>
      <c r="H10" s="26">
        <v>0.22</v>
      </c>
      <c r="I10" s="26">
        <v>7.44</v>
      </c>
      <c r="J10" s="35">
        <v>36.26</v>
      </c>
      <c r="K10" s="26">
        <v>0.02</v>
      </c>
      <c r="L10" s="26">
        <v>2.4E-2</v>
      </c>
      <c r="M10" s="26">
        <v>0.08</v>
      </c>
      <c r="N10" s="26">
        <v>0</v>
      </c>
      <c r="O10" s="26">
        <v>0</v>
      </c>
      <c r="P10" s="26">
        <v>6.8</v>
      </c>
      <c r="Q10" s="26">
        <v>24</v>
      </c>
      <c r="R10" s="26">
        <v>8.1999999999999993</v>
      </c>
      <c r="S10" s="26">
        <v>0.46</v>
      </c>
      <c r="T10" s="26">
        <v>73.5</v>
      </c>
      <c r="U10" s="26">
        <v>2E-3</v>
      </c>
      <c r="V10" s="26">
        <v>2E-3</v>
      </c>
      <c r="W10" s="26">
        <v>1.2E-2</v>
      </c>
    </row>
    <row r="11" spans="2:23" s="18" customFormat="1" ht="15.75" x14ac:dyDescent="0.25">
      <c r="B11" s="24"/>
      <c r="C11" s="28"/>
      <c r="D11" s="28"/>
      <c r="E11" s="36" t="s">
        <v>40</v>
      </c>
      <c r="F11" s="37">
        <f>SUM(F6:F10)</f>
        <v>505</v>
      </c>
      <c r="G11" s="26">
        <f>G6+G7+G8+G9+G10</f>
        <v>13.24</v>
      </c>
      <c r="H11" s="26">
        <f>H6+H7+H8+H9+H10</f>
        <v>21.81</v>
      </c>
      <c r="I11" s="26">
        <f>I6+I7+I8+I9+I10</f>
        <v>72.72999999999999</v>
      </c>
      <c r="J11" s="38">
        <f>SUM(J6:J10)</f>
        <v>544.67000000000007</v>
      </c>
      <c r="K11" s="26">
        <f t="shared" ref="K11:W11" si="0">K6+K7+K8+K9+K10</f>
        <v>0.3</v>
      </c>
      <c r="L11" s="26">
        <f t="shared" si="0"/>
        <v>0.32100000000000001</v>
      </c>
      <c r="M11" s="26">
        <f t="shared" si="0"/>
        <v>0.42000000000000004</v>
      </c>
      <c r="N11" s="26">
        <f t="shared" si="0"/>
        <v>43.53</v>
      </c>
      <c r="O11" s="26">
        <f t="shared" si="0"/>
        <v>0.26</v>
      </c>
      <c r="P11" s="26">
        <f t="shared" si="0"/>
        <v>114.96</v>
      </c>
      <c r="Q11" s="26">
        <f t="shared" si="0"/>
        <v>276.23</v>
      </c>
      <c r="R11" s="26">
        <f t="shared" si="0"/>
        <v>86.820000000000007</v>
      </c>
      <c r="S11" s="26">
        <f t="shared" si="0"/>
        <v>3.99</v>
      </c>
      <c r="T11" s="26">
        <f t="shared" si="0"/>
        <v>443.59999999999997</v>
      </c>
      <c r="U11" s="26">
        <f t="shared" si="0"/>
        <v>2.2600000000000002E-2</v>
      </c>
      <c r="V11" s="26">
        <f t="shared" si="0"/>
        <v>7.6E-3</v>
      </c>
      <c r="W11" s="26">
        <f t="shared" si="0"/>
        <v>6.9000000000000006E-2</v>
      </c>
    </row>
    <row r="12" spans="2:23" s="18" customFormat="1" ht="15.75" x14ac:dyDescent="0.25">
      <c r="B12" s="24"/>
      <c r="C12" s="28"/>
      <c r="D12" s="28"/>
      <c r="E12" s="36" t="s">
        <v>41</v>
      </c>
      <c r="F12" s="37"/>
      <c r="G12" s="28"/>
      <c r="H12" s="28"/>
      <c r="I12" s="28"/>
      <c r="J12" s="39">
        <f>J11/23.5</f>
        <v>23.177446808510641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2:23" s="18" customFormat="1" ht="15.75" x14ac:dyDescent="0.25">
      <c r="B13" s="24" t="s">
        <v>42</v>
      </c>
      <c r="C13" s="24">
        <v>6</v>
      </c>
      <c r="D13" s="40" t="s">
        <v>43</v>
      </c>
      <c r="E13" s="41" t="s">
        <v>44</v>
      </c>
      <c r="F13" s="42">
        <v>60</v>
      </c>
      <c r="G13" s="26">
        <v>0.9</v>
      </c>
      <c r="H13" s="26">
        <v>4.8600000000000003</v>
      </c>
      <c r="I13" s="26">
        <v>7.44</v>
      </c>
      <c r="J13" s="27">
        <v>75.900000000000006</v>
      </c>
      <c r="K13" s="26">
        <v>0.03</v>
      </c>
      <c r="L13" s="26">
        <v>0.02</v>
      </c>
      <c r="M13" s="26">
        <v>7.44</v>
      </c>
      <c r="N13" s="26">
        <v>930</v>
      </c>
      <c r="O13" s="26">
        <v>0</v>
      </c>
      <c r="P13" s="26">
        <v>24.87</v>
      </c>
      <c r="Q13" s="26">
        <v>42.95</v>
      </c>
      <c r="R13" s="26">
        <v>26.03</v>
      </c>
      <c r="S13" s="26">
        <v>0.76</v>
      </c>
      <c r="T13" s="26">
        <v>199.1</v>
      </c>
      <c r="U13" s="26">
        <v>2E-3</v>
      </c>
      <c r="V13" s="26">
        <v>0</v>
      </c>
      <c r="W13" s="26">
        <v>0.04</v>
      </c>
    </row>
    <row r="14" spans="2:23" s="18" customFormat="1" ht="15.75" x14ac:dyDescent="0.25">
      <c r="B14" s="24"/>
      <c r="C14" s="24">
        <v>32</v>
      </c>
      <c r="D14" s="40" t="s">
        <v>45</v>
      </c>
      <c r="E14" s="41" t="s">
        <v>46</v>
      </c>
      <c r="F14" s="43">
        <v>200</v>
      </c>
      <c r="G14" s="44">
        <v>5.88</v>
      </c>
      <c r="H14" s="44">
        <v>8.82</v>
      </c>
      <c r="I14" s="44">
        <v>9.6</v>
      </c>
      <c r="J14" s="45">
        <v>142.19999999999999</v>
      </c>
      <c r="K14" s="44">
        <v>0.04</v>
      </c>
      <c r="L14" s="44">
        <v>0.08</v>
      </c>
      <c r="M14" s="44">
        <v>2.2400000000000002</v>
      </c>
      <c r="N14" s="44">
        <v>132.44</v>
      </c>
      <c r="O14" s="44">
        <v>0.06</v>
      </c>
      <c r="P14" s="44">
        <v>32.880000000000003</v>
      </c>
      <c r="Q14" s="44">
        <v>83.64</v>
      </c>
      <c r="R14" s="46">
        <v>22.74</v>
      </c>
      <c r="S14" s="44">
        <v>1.44</v>
      </c>
      <c r="T14" s="44">
        <v>320.8</v>
      </c>
      <c r="U14" s="44">
        <v>6.0000000000000001E-3</v>
      </c>
      <c r="V14" s="44">
        <v>0</v>
      </c>
      <c r="W14" s="44">
        <v>3.5999999999999997E-2</v>
      </c>
    </row>
    <row r="15" spans="2:23" s="18" customFormat="1" ht="15.75" x14ac:dyDescent="0.25">
      <c r="B15" s="47"/>
      <c r="C15" s="28">
        <v>287</v>
      </c>
      <c r="D15" s="28" t="s">
        <v>47</v>
      </c>
      <c r="E15" s="33" t="s">
        <v>48</v>
      </c>
      <c r="F15" s="28">
        <v>90</v>
      </c>
      <c r="G15" s="26">
        <v>14.03</v>
      </c>
      <c r="H15" s="26">
        <v>11.56</v>
      </c>
      <c r="I15" s="26">
        <v>9.77</v>
      </c>
      <c r="J15" s="27">
        <v>200.41</v>
      </c>
      <c r="K15" s="26">
        <v>7.0000000000000007E-2</v>
      </c>
      <c r="L15" s="26">
        <v>0.12</v>
      </c>
      <c r="M15" s="26">
        <v>3.47</v>
      </c>
      <c r="N15" s="26">
        <v>40</v>
      </c>
      <c r="O15" s="26">
        <v>0.03</v>
      </c>
      <c r="P15" s="26">
        <v>26.13</v>
      </c>
      <c r="Q15" s="26">
        <v>121.76</v>
      </c>
      <c r="R15" s="26">
        <v>21.04</v>
      </c>
      <c r="S15" s="26">
        <v>1.27</v>
      </c>
      <c r="T15" s="26">
        <v>263.55</v>
      </c>
      <c r="U15" s="26">
        <v>4.0000000000000001E-3</v>
      </c>
      <c r="V15" s="26">
        <v>1.4E-3</v>
      </c>
      <c r="W15" s="26">
        <v>0.08</v>
      </c>
    </row>
    <row r="16" spans="2:23" s="18" customFormat="1" ht="15.75" x14ac:dyDescent="0.25">
      <c r="B16" s="47"/>
      <c r="C16" s="24">
        <v>54</v>
      </c>
      <c r="D16" s="40" t="s">
        <v>49</v>
      </c>
      <c r="E16" s="40" t="s">
        <v>50</v>
      </c>
      <c r="F16" s="24">
        <v>150</v>
      </c>
      <c r="G16" s="26">
        <v>7.2</v>
      </c>
      <c r="H16" s="26">
        <v>5.0999999999999996</v>
      </c>
      <c r="I16" s="26">
        <v>33.9</v>
      </c>
      <c r="J16" s="27">
        <v>210.3</v>
      </c>
      <c r="K16" s="26">
        <v>0.21</v>
      </c>
      <c r="L16" s="26">
        <v>0.11</v>
      </c>
      <c r="M16" s="26">
        <v>0</v>
      </c>
      <c r="N16" s="26">
        <v>0</v>
      </c>
      <c r="O16" s="26">
        <v>0</v>
      </c>
      <c r="P16" s="26">
        <v>14.55</v>
      </c>
      <c r="Q16" s="26">
        <v>208.87</v>
      </c>
      <c r="R16" s="26">
        <v>139.99</v>
      </c>
      <c r="S16" s="26">
        <v>4.68</v>
      </c>
      <c r="T16" s="26">
        <v>273.8</v>
      </c>
      <c r="U16" s="26">
        <v>3.0000000000000001E-3</v>
      </c>
      <c r="V16" s="26">
        <v>5.0000000000000001E-3</v>
      </c>
      <c r="W16" s="26">
        <v>0.02</v>
      </c>
    </row>
    <row r="17" spans="2:23" s="18" customFormat="1" ht="15.75" x14ac:dyDescent="0.25">
      <c r="B17" s="48"/>
      <c r="C17" s="24">
        <v>101</v>
      </c>
      <c r="D17" s="24" t="s">
        <v>51</v>
      </c>
      <c r="E17" s="49" t="s">
        <v>52</v>
      </c>
      <c r="F17" s="50">
        <v>200</v>
      </c>
      <c r="G17" s="31">
        <v>0.8</v>
      </c>
      <c r="H17" s="31">
        <v>0</v>
      </c>
      <c r="I17" s="31">
        <v>24.6</v>
      </c>
      <c r="J17" s="27">
        <v>101.2</v>
      </c>
      <c r="K17" s="31">
        <v>0</v>
      </c>
      <c r="L17" s="31">
        <v>0.04</v>
      </c>
      <c r="M17" s="31">
        <v>140</v>
      </c>
      <c r="N17" s="31">
        <v>100</v>
      </c>
      <c r="O17" s="31">
        <v>0</v>
      </c>
      <c r="P17" s="31">
        <v>21.6</v>
      </c>
      <c r="Q17" s="31">
        <v>3.4</v>
      </c>
      <c r="R17" s="31">
        <v>29.25</v>
      </c>
      <c r="S17" s="31">
        <v>1.26</v>
      </c>
      <c r="T17" s="31">
        <v>8.68</v>
      </c>
      <c r="U17" s="31">
        <v>0</v>
      </c>
      <c r="V17" s="31">
        <v>0</v>
      </c>
      <c r="W17" s="31">
        <v>0</v>
      </c>
    </row>
    <row r="18" spans="2:23" s="18" customFormat="1" ht="15.75" x14ac:dyDescent="0.25">
      <c r="B18" s="47"/>
      <c r="C18" s="44">
        <v>119</v>
      </c>
      <c r="D18" s="40" t="s">
        <v>36</v>
      </c>
      <c r="E18" s="40" t="s">
        <v>53</v>
      </c>
      <c r="F18" s="28">
        <v>30</v>
      </c>
      <c r="G18" s="26">
        <v>2.13</v>
      </c>
      <c r="H18" s="26">
        <v>0.21</v>
      </c>
      <c r="I18" s="26">
        <v>13.26</v>
      </c>
      <c r="J18" s="35">
        <v>72</v>
      </c>
      <c r="K18" s="26">
        <v>0.03</v>
      </c>
      <c r="L18" s="26">
        <v>0.01</v>
      </c>
      <c r="M18" s="26">
        <v>0</v>
      </c>
      <c r="N18" s="26">
        <v>0</v>
      </c>
      <c r="O18" s="26">
        <v>0</v>
      </c>
      <c r="P18" s="26">
        <v>11.1</v>
      </c>
      <c r="Q18" s="26">
        <v>65.400000000000006</v>
      </c>
      <c r="R18" s="26">
        <v>19.5</v>
      </c>
      <c r="S18" s="26">
        <v>0.84</v>
      </c>
      <c r="T18" s="26">
        <v>27.9</v>
      </c>
      <c r="U18" s="26">
        <v>1E-3</v>
      </c>
      <c r="V18" s="26">
        <v>2E-3</v>
      </c>
      <c r="W18" s="26">
        <v>0</v>
      </c>
    </row>
    <row r="19" spans="2:23" s="18" customFormat="1" ht="15.75" x14ac:dyDescent="0.25">
      <c r="B19" s="47"/>
      <c r="C19" s="24">
        <v>120</v>
      </c>
      <c r="D19" s="40" t="s">
        <v>54</v>
      </c>
      <c r="E19" s="40" t="s">
        <v>38</v>
      </c>
      <c r="F19" s="28">
        <v>20</v>
      </c>
      <c r="G19" s="26">
        <v>1.1399999999999999</v>
      </c>
      <c r="H19" s="26">
        <v>0.22</v>
      </c>
      <c r="I19" s="26">
        <v>7.44</v>
      </c>
      <c r="J19" s="35">
        <v>36.26</v>
      </c>
      <c r="K19" s="26">
        <v>0.02</v>
      </c>
      <c r="L19" s="26">
        <v>2.4E-2</v>
      </c>
      <c r="M19" s="26">
        <v>0.08</v>
      </c>
      <c r="N19" s="26">
        <v>0</v>
      </c>
      <c r="O19" s="26">
        <v>0</v>
      </c>
      <c r="P19" s="26">
        <v>6.8</v>
      </c>
      <c r="Q19" s="26">
        <v>24</v>
      </c>
      <c r="R19" s="26">
        <v>8.1999999999999993</v>
      </c>
      <c r="S19" s="26">
        <v>0.46</v>
      </c>
      <c r="T19" s="26">
        <v>73.5</v>
      </c>
      <c r="U19" s="26">
        <v>2E-3</v>
      </c>
      <c r="V19" s="26">
        <v>2E-3</v>
      </c>
      <c r="W19" s="26">
        <v>1.2E-2</v>
      </c>
    </row>
    <row r="20" spans="2:23" s="18" customFormat="1" ht="15.75" x14ac:dyDescent="0.25">
      <c r="B20" s="47"/>
      <c r="C20" s="47"/>
      <c r="D20" s="51"/>
      <c r="E20" s="52" t="s">
        <v>40</v>
      </c>
      <c r="F20" s="53">
        <f>SUM(F13:F19)</f>
        <v>750</v>
      </c>
      <c r="G20" s="24">
        <f>SUM(G13:G19)</f>
        <v>32.08</v>
      </c>
      <c r="H20" s="24">
        <f t="shared" ref="H20:I20" si="1">SUM(H13:H19)</f>
        <v>30.770000000000003</v>
      </c>
      <c r="I20" s="24">
        <f t="shared" si="1"/>
        <v>106.01</v>
      </c>
      <c r="J20" s="38">
        <f>SUM(J13:J19)</f>
        <v>838.27</v>
      </c>
      <c r="K20" s="24">
        <f t="shared" ref="K20:W20" si="2">SUM(K13:K19)</f>
        <v>0.4</v>
      </c>
      <c r="L20" s="24">
        <f t="shared" si="2"/>
        <v>0.40400000000000003</v>
      </c>
      <c r="M20" s="24">
        <f t="shared" si="2"/>
        <v>153.23000000000002</v>
      </c>
      <c r="N20" s="24">
        <f t="shared" si="2"/>
        <v>1202.44</v>
      </c>
      <c r="O20" s="24">
        <f t="shared" si="2"/>
        <v>0.09</v>
      </c>
      <c r="P20" s="24">
        <f t="shared" si="2"/>
        <v>137.93</v>
      </c>
      <c r="Q20" s="24">
        <f t="shared" si="2"/>
        <v>550.02</v>
      </c>
      <c r="R20" s="24">
        <f t="shared" si="2"/>
        <v>266.75</v>
      </c>
      <c r="S20" s="24">
        <f t="shared" si="2"/>
        <v>10.71</v>
      </c>
      <c r="T20" s="24">
        <f t="shared" si="2"/>
        <v>1167.3300000000002</v>
      </c>
      <c r="U20" s="24">
        <f t="shared" si="2"/>
        <v>1.8000000000000002E-2</v>
      </c>
      <c r="V20" s="24">
        <f t="shared" si="2"/>
        <v>1.0400000000000001E-2</v>
      </c>
      <c r="W20" s="24">
        <f t="shared" si="2"/>
        <v>0.188</v>
      </c>
    </row>
    <row r="21" spans="2:23" s="18" customFormat="1" ht="15.75" x14ac:dyDescent="0.25">
      <c r="B21" s="47"/>
      <c r="C21" s="47"/>
      <c r="D21" s="51"/>
      <c r="E21" s="52" t="s">
        <v>41</v>
      </c>
      <c r="F21" s="51"/>
      <c r="G21" s="51"/>
      <c r="H21" s="51"/>
      <c r="I21" s="51"/>
      <c r="J21" s="38">
        <f>J20/23.5</f>
        <v>35.671063829787236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2:23" ht="15.75" x14ac:dyDescent="0.25">
      <c r="B22" s="54" t="s">
        <v>55</v>
      </c>
      <c r="C22" s="54"/>
      <c r="D22" s="54" t="s">
        <v>56</v>
      </c>
      <c r="E22" s="55" t="s">
        <v>57</v>
      </c>
      <c r="F22" s="54">
        <v>20</v>
      </c>
      <c r="G22" s="56">
        <v>1.02</v>
      </c>
      <c r="H22" s="56">
        <v>5.09</v>
      </c>
      <c r="I22" s="56">
        <v>16</v>
      </c>
      <c r="J22" s="35">
        <v>222</v>
      </c>
      <c r="K22" s="56">
        <v>0</v>
      </c>
      <c r="L22" s="56">
        <v>0</v>
      </c>
      <c r="M22" s="56">
        <v>0</v>
      </c>
      <c r="N22" s="56">
        <v>2.4</v>
      </c>
      <c r="O22" s="56">
        <v>0</v>
      </c>
      <c r="P22" s="56">
        <v>0.2</v>
      </c>
      <c r="Q22" s="56">
        <v>0.02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</row>
    <row r="23" spans="2:23" ht="15.75" x14ac:dyDescent="0.25">
      <c r="B23" s="54"/>
      <c r="C23" s="57">
        <v>113</v>
      </c>
      <c r="D23" s="57" t="s">
        <v>58</v>
      </c>
      <c r="E23" s="58" t="s">
        <v>59</v>
      </c>
      <c r="F23" s="57">
        <v>200</v>
      </c>
      <c r="G23" s="59">
        <v>0.2</v>
      </c>
      <c r="H23" s="59">
        <v>0</v>
      </c>
      <c r="I23" s="59">
        <v>11</v>
      </c>
      <c r="J23" s="35">
        <v>45.6</v>
      </c>
      <c r="K23" s="59">
        <v>0</v>
      </c>
      <c r="L23" s="59">
        <v>0</v>
      </c>
      <c r="M23" s="59">
        <v>2.6</v>
      </c>
      <c r="N23" s="59">
        <v>0</v>
      </c>
      <c r="O23" s="59">
        <v>0</v>
      </c>
      <c r="P23" s="59">
        <v>15.64</v>
      </c>
      <c r="Q23" s="59">
        <v>8.8000000000000007</v>
      </c>
      <c r="R23" s="59">
        <v>4.72</v>
      </c>
      <c r="S23" s="59">
        <v>0.8</v>
      </c>
      <c r="T23" s="59">
        <v>15.34</v>
      </c>
      <c r="U23" s="59">
        <v>0</v>
      </c>
      <c r="V23" s="59">
        <v>0</v>
      </c>
      <c r="W23" s="59">
        <v>0</v>
      </c>
    </row>
    <row r="24" spans="2:23" ht="15.75" x14ac:dyDescent="0.25">
      <c r="B24" s="60"/>
      <c r="C24" s="57">
        <v>27</v>
      </c>
      <c r="D24" s="57" t="s">
        <v>60</v>
      </c>
      <c r="E24" s="61" t="s">
        <v>61</v>
      </c>
      <c r="F24" s="62">
        <v>100</v>
      </c>
      <c r="G24" s="59">
        <v>0.8</v>
      </c>
      <c r="H24" s="59">
        <v>0.3</v>
      </c>
      <c r="I24" s="59">
        <v>9.6</v>
      </c>
      <c r="J24" s="27">
        <v>49</v>
      </c>
      <c r="K24" s="59">
        <v>0.06</v>
      </c>
      <c r="L24" s="59">
        <v>0.04</v>
      </c>
      <c r="M24" s="59">
        <v>10</v>
      </c>
      <c r="N24" s="59">
        <v>20</v>
      </c>
      <c r="O24" s="59">
        <v>0</v>
      </c>
      <c r="P24" s="59">
        <v>20</v>
      </c>
      <c r="Q24" s="59">
        <v>20</v>
      </c>
      <c r="R24" s="59">
        <v>9</v>
      </c>
      <c r="S24" s="59">
        <v>0.5</v>
      </c>
      <c r="T24" s="59">
        <v>214</v>
      </c>
      <c r="U24" s="59">
        <v>4.0000000000000001E-3</v>
      </c>
      <c r="V24" s="59">
        <v>1E-4</v>
      </c>
      <c r="W24" s="63">
        <v>0</v>
      </c>
    </row>
    <row r="25" spans="2:23" ht="15.75" x14ac:dyDescent="0.25">
      <c r="B25" s="60"/>
      <c r="C25" s="54"/>
      <c r="D25" s="54"/>
      <c r="E25" s="64" t="s">
        <v>40</v>
      </c>
      <c r="F25" s="65">
        <f>SUM(F22:F24)</f>
        <v>320</v>
      </c>
      <c r="G25" s="56">
        <f>G22+G24</f>
        <v>1.82</v>
      </c>
      <c r="H25" s="56">
        <f t="shared" ref="H25:W25" si="3">H22+H24</f>
        <v>5.39</v>
      </c>
      <c r="I25" s="56">
        <f t="shared" si="3"/>
        <v>25.6</v>
      </c>
      <c r="J25" s="35">
        <f>J22+J24+J23</f>
        <v>316.60000000000002</v>
      </c>
      <c r="K25" s="56">
        <f t="shared" si="3"/>
        <v>0.06</v>
      </c>
      <c r="L25" s="56">
        <f t="shared" si="3"/>
        <v>0.04</v>
      </c>
      <c r="M25" s="56">
        <f t="shared" si="3"/>
        <v>10</v>
      </c>
      <c r="N25" s="56">
        <f t="shared" si="3"/>
        <v>22.4</v>
      </c>
      <c r="O25" s="56">
        <f t="shared" si="3"/>
        <v>0</v>
      </c>
      <c r="P25" s="56">
        <f t="shared" si="3"/>
        <v>20.2</v>
      </c>
      <c r="Q25" s="56">
        <f t="shared" si="3"/>
        <v>20.02</v>
      </c>
      <c r="R25" s="56">
        <f t="shared" si="3"/>
        <v>9</v>
      </c>
      <c r="S25" s="56">
        <f t="shared" si="3"/>
        <v>0.5</v>
      </c>
      <c r="T25" s="56">
        <f t="shared" si="3"/>
        <v>214</v>
      </c>
      <c r="U25" s="56">
        <f t="shared" si="3"/>
        <v>4.0000000000000001E-3</v>
      </c>
      <c r="V25" s="56">
        <f t="shared" si="3"/>
        <v>1E-4</v>
      </c>
      <c r="W25" s="56">
        <f t="shared" si="3"/>
        <v>0</v>
      </c>
    </row>
    <row r="26" spans="2:23" ht="15.75" x14ac:dyDescent="0.25">
      <c r="B26" s="60"/>
      <c r="C26" s="60"/>
      <c r="D26" s="60"/>
      <c r="E26" s="64" t="s">
        <v>41</v>
      </c>
      <c r="F26" s="60"/>
      <c r="G26" s="54"/>
      <c r="H26" s="54"/>
      <c r="I26" s="54"/>
      <c r="J26" s="38">
        <f>J25*100/2350</f>
        <v>13.472340425531916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ht="15.75" x14ac:dyDescent="0.25">
      <c r="B27" s="54" t="s">
        <v>62</v>
      </c>
      <c r="C27" s="54">
        <v>440</v>
      </c>
      <c r="D27" s="54" t="s">
        <v>47</v>
      </c>
      <c r="E27" s="66" t="s">
        <v>63</v>
      </c>
      <c r="F27" s="67">
        <v>260</v>
      </c>
      <c r="G27" s="56">
        <v>20.9</v>
      </c>
      <c r="H27" s="56">
        <v>20.79</v>
      </c>
      <c r="I27" s="56">
        <v>19.323</v>
      </c>
      <c r="J27" s="27">
        <v>363.86</v>
      </c>
      <c r="K27" s="56">
        <v>0.16900000000000001</v>
      </c>
      <c r="L27" s="56">
        <v>0</v>
      </c>
      <c r="M27" s="56">
        <v>34.01</v>
      </c>
      <c r="N27" s="56">
        <v>35.700000000000003</v>
      </c>
      <c r="O27" s="56">
        <v>0</v>
      </c>
      <c r="P27" s="56">
        <v>125.43</v>
      </c>
      <c r="Q27" s="56">
        <v>281</v>
      </c>
      <c r="R27" s="56">
        <v>31.9</v>
      </c>
      <c r="S27" s="56">
        <v>2.056</v>
      </c>
      <c r="T27" s="56"/>
      <c r="U27" s="56">
        <v>0</v>
      </c>
      <c r="V27" s="56">
        <v>0</v>
      </c>
      <c r="W27" s="68">
        <v>0</v>
      </c>
    </row>
    <row r="28" spans="2:23" ht="15.75" x14ac:dyDescent="0.25">
      <c r="B28" s="54"/>
      <c r="C28" s="54"/>
      <c r="D28" s="57" t="s">
        <v>64</v>
      </c>
      <c r="E28" s="69" t="s">
        <v>65</v>
      </c>
      <c r="F28" s="62">
        <v>100</v>
      </c>
      <c r="G28" s="70">
        <v>2.8</v>
      </c>
      <c r="H28" s="70">
        <v>2.5</v>
      </c>
      <c r="I28" s="70">
        <v>11</v>
      </c>
      <c r="J28" s="71">
        <v>78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68"/>
    </row>
    <row r="29" spans="2:23" ht="15.75" x14ac:dyDescent="0.25">
      <c r="B29" s="60"/>
      <c r="C29" s="57">
        <v>518</v>
      </c>
      <c r="D29" s="72" t="s">
        <v>51</v>
      </c>
      <c r="E29" s="58" t="s">
        <v>66</v>
      </c>
      <c r="F29" s="57">
        <v>200</v>
      </c>
      <c r="G29" s="59">
        <v>0.51</v>
      </c>
      <c r="H29" s="59">
        <v>0</v>
      </c>
      <c r="I29" s="59">
        <v>33</v>
      </c>
      <c r="J29" s="35">
        <v>125</v>
      </c>
      <c r="K29" s="59">
        <v>0.04</v>
      </c>
      <c r="L29" s="59">
        <v>0</v>
      </c>
      <c r="M29" s="59">
        <v>4</v>
      </c>
      <c r="N29" s="59">
        <v>0</v>
      </c>
      <c r="O29" s="59">
        <v>0</v>
      </c>
      <c r="P29" s="59">
        <v>10.4</v>
      </c>
      <c r="Q29" s="59">
        <v>30</v>
      </c>
      <c r="R29" s="59">
        <v>24</v>
      </c>
      <c r="S29" s="59">
        <v>0.2</v>
      </c>
      <c r="T29" s="59">
        <v>0</v>
      </c>
      <c r="U29" s="59">
        <v>0</v>
      </c>
      <c r="V29" s="59">
        <v>0</v>
      </c>
      <c r="W29" s="59">
        <v>0</v>
      </c>
    </row>
    <row r="30" spans="2:23" ht="15.75" x14ac:dyDescent="0.25">
      <c r="B30" s="60"/>
      <c r="C30" s="54"/>
      <c r="D30" s="73"/>
      <c r="E30" s="64" t="s">
        <v>40</v>
      </c>
      <c r="F30" s="65">
        <f>SUM(F27:F29)</f>
        <v>560</v>
      </c>
      <c r="G30" s="65">
        <f t="shared" ref="G30:W30" si="4">SUM(G27:G29)</f>
        <v>24.21</v>
      </c>
      <c r="H30" s="65">
        <f t="shared" si="4"/>
        <v>23.29</v>
      </c>
      <c r="I30" s="65">
        <f t="shared" si="4"/>
        <v>63.323</v>
      </c>
      <c r="J30" s="74">
        <f t="shared" si="4"/>
        <v>566.86</v>
      </c>
      <c r="K30" s="65">
        <f t="shared" si="4"/>
        <v>0.20900000000000002</v>
      </c>
      <c r="L30" s="65">
        <f t="shared" si="4"/>
        <v>0</v>
      </c>
      <c r="M30" s="65">
        <f t="shared" si="4"/>
        <v>38.01</v>
      </c>
      <c r="N30" s="65">
        <f t="shared" si="4"/>
        <v>35.700000000000003</v>
      </c>
      <c r="O30" s="65">
        <f t="shared" si="4"/>
        <v>0</v>
      </c>
      <c r="P30" s="65">
        <f t="shared" si="4"/>
        <v>135.83000000000001</v>
      </c>
      <c r="Q30" s="65">
        <f t="shared" si="4"/>
        <v>311</v>
      </c>
      <c r="R30" s="65">
        <f t="shared" si="4"/>
        <v>55.9</v>
      </c>
      <c r="S30" s="65">
        <f t="shared" si="4"/>
        <v>2.2560000000000002</v>
      </c>
      <c r="T30" s="65">
        <f t="shared" si="4"/>
        <v>0</v>
      </c>
      <c r="U30" s="65">
        <f t="shared" si="4"/>
        <v>0</v>
      </c>
      <c r="V30" s="65">
        <f t="shared" si="4"/>
        <v>0</v>
      </c>
      <c r="W30" s="65">
        <f t="shared" si="4"/>
        <v>0</v>
      </c>
    </row>
    <row r="31" spans="2:23" ht="15.75" x14ac:dyDescent="0.25">
      <c r="B31" s="60"/>
      <c r="C31" s="60"/>
      <c r="D31" s="60"/>
      <c r="E31" s="64" t="s">
        <v>41</v>
      </c>
      <c r="F31" s="60">
        <v>0</v>
      </c>
      <c r="G31" s="54"/>
      <c r="H31" s="54"/>
      <c r="I31" s="54"/>
      <c r="J31" s="38">
        <f>J30*100/2350</f>
        <v>24.121702127659574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ht="26.25" x14ac:dyDescent="0.4">
      <c r="B32" s="18"/>
      <c r="C32" s="75"/>
      <c r="D32" s="18"/>
      <c r="E32" s="18"/>
      <c r="F32" s="7"/>
      <c r="G32" s="18"/>
      <c r="H32" s="18"/>
      <c r="I32" s="18"/>
      <c r="J32" s="76">
        <f>J11+J20+J25+J30</f>
        <v>2266.4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</sheetData>
  <mergeCells count="9">
    <mergeCell ref="J4:J5"/>
    <mergeCell ref="K4:O4"/>
    <mergeCell ref="P4:W4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УК СГМК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Олег Владимирович</dc:creator>
  <cp:lastModifiedBy>Соловьев Олег Владимирович</cp:lastModifiedBy>
  <dcterms:created xsi:type="dcterms:W3CDTF">2023-05-24T09:14:24Z</dcterms:created>
  <dcterms:modified xsi:type="dcterms:W3CDTF">2023-05-24T09:14:39Z</dcterms:modified>
</cp:coreProperties>
</file>