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sgmk-portal\АНОО НОШ Интеллект Академия\#Соловьев О.В#\_СТОЛОВАЯ\"/>
    </mc:Choice>
  </mc:AlternateContent>
  <xr:revisionPtr revIDLastSave="0" documentId="8_{59E07C3A-C3F9-4B11-BA01-40236E964CE5}" xr6:coauthVersionLast="47" xr6:coauthVersionMax="47" xr10:uidLastSave="{00000000-0000-0000-0000-000000000000}"/>
  <bookViews>
    <workbookView xWindow="-120" yWindow="-120" windowWidth="29040" windowHeight="15840" xr2:uid="{DC6CCE25-2FF1-424A-A9DB-7D885A26FE6C}"/>
  </bookViews>
  <sheets>
    <sheet name="Лист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31" i="1" l="1"/>
  <c r="V31" i="1"/>
  <c r="U31" i="1"/>
  <c r="T31" i="1"/>
  <c r="S31" i="1"/>
  <c r="R31" i="1"/>
  <c r="Q31" i="1"/>
  <c r="P31" i="1"/>
  <c r="O31" i="1"/>
  <c r="N31" i="1"/>
  <c r="M31" i="1"/>
  <c r="L31" i="1"/>
  <c r="K31" i="1"/>
  <c r="J31" i="1"/>
  <c r="J32" i="1" s="1"/>
  <c r="I31" i="1"/>
  <c r="H31" i="1"/>
  <c r="G31" i="1"/>
  <c r="F31" i="1"/>
  <c r="W25" i="1"/>
  <c r="V25" i="1"/>
  <c r="U25" i="1"/>
  <c r="T25" i="1"/>
  <c r="S25" i="1"/>
  <c r="R25" i="1"/>
  <c r="Q25" i="1"/>
  <c r="P25" i="1"/>
  <c r="O25" i="1"/>
  <c r="N25" i="1"/>
  <c r="M25" i="1"/>
  <c r="L25" i="1"/>
  <c r="K25" i="1"/>
  <c r="J25" i="1"/>
  <c r="J26" i="1" s="1"/>
  <c r="I25" i="1"/>
  <c r="H25" i="1"/>
  <c r="G25" i="1"/>
  <c r="F25" i="1"/>
  <c r="J22" i="1"/>
  <c r="W21" i="1"/>
  <c r="V21" i="1"/>
  <c r="U21" i="1"/>
  <c r="T21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J12" i="1"/>
  <c r="W11" i="1"/>
  <c r="V11" i="1"/>
  <c r="U11" i="1"/>
  <c r="T11" i="1"/>
  <c r="S11" i="1"/>
  <c r="R11" i="1"/>
  <c r="Q11" i="1"/>
  <c r="P11" i="1"/>
  <c r="O11" i="1"/>
  <c r="N11" i="1"/>
  <c r="M11" i="1"/>
  <c r="L11" i="1"/>
  <c r="K11" i="1"/>
  <c r="J11" i="1"/>
  <c r="J33" i="1" s="1"/>
  <c r="I11" i="1"/>
  <c r="H11" i="1"/>
  <c r="G11" i="1"/>
  <c r="F11" i="1"/>
</calcChain>
</file>

<file path=xl/sharedStrings.xml><?xml version="1.0" encoding="utf-8"?>
<sst xmlns="http://schemas.openxmlformats.org/spreadsheetml/2006/main" count="81" uniqueCount="66">
  <si>
    <t>Меню</t>
  </si>
  <si>
    <t>№1</t>
  </si>
  <si>
    <t>мая 2023</t>
  </si>
  <si>
    <t xml:space="preserve"> Прием пищи</t>
  </si>
  <si>
    <t>№ рецептуры</t>
  </si>
  <si>
    <t xml:space="preserve"> Раздел</t>
  </si>
  <si>
    <t>Наименование блюд</t>
  </si>
  <si>
    <t>Выход, г</t>
  </si>
  <si>
    <t xml:space="preserve">       Пищевые вещества, г</t>
  </si>
  <si>
    <t>Энергетическая ценность, ккал</t>
  </si>
  <si>
    <t>Витамины, мг</t>
  </si>
  <si>
    <t>Минеральные вещества, мг</t>
  </si>
  <si>
    <t>Белки</t>
  </si>
  <si>
    <t>Жиры</t>
  </si>
  <si>
    <t>Углеводы</t>
  </si>
  <si>
    <t>B1</t>
  </si>
  <si>
    <t>B2</t>
  </si>
  <si>
    <t>C</t>
  </si>
  <si>
    <t>A, рэт. экв</t>
  </si>
  <si>
    <t>D, мкг</t>
  </si>
  <si>
    <t>Ca</t>
  </si>
  <si>
    <t>P</t>
  </si>
  <si>
    <t>Mg</t>
  </si>
  <si>
    <t>Fe</t>
  </si>
  <si>
    <t>K</t>
  </si>
  <si>
    <t>I</t>
  </si>
  <si>
    <t>Se</t>
  </si>
  <si>
    <t>F</t>
  </si>
  <si>
    <t>Завтрак</t>
  </si>
  <si>
    <t>закуска</t>
  </si>
  <si>
    <t>Гренки в яйце, (2 шт)/масло сливочное,сыр</t>
  </si>
  <si>
    <t>горячее блюдо</t>
  </si>
  <si>
    <t>Каша кукурузная молочная с маслом/Ассорти</t>
  </si>
  <si>
    <t>гор. Напиток</t>
  </si>
  <si>
    <t xml:space="preserve">Чай с сахаром </t>
  </si>
  <si>
    <t>хлеб пшеничный</t>
  </si>
  <si>
    <t>Батон пшеничный</t>
  </si>
  <si>
    <t>хлеб ржаной</t>
  </si>
  <si>
    <t xml:space="preserve">Хлеб ржаной </t>
  </si>
  <si>
    <t>этик.</t>
  </si>
  <si>
    <t>3 блюдо</t>
  </si>
  <si>
    <t>Фруктовый десерт</t>
  </si>
  <si>
    <t>Итого за прием пищи:</t>
  </si>
  <si>
    <t>Доля суточной потребности в энергии, %</t>
  </si>
  <si>
    <t>Обед</t>
  </si>
  <si>
    <t>Фрукты в ассортименте (виноград)</t>
  </si>
  <si>
    <t>Салат из свежих овощей</t>
  </si>
  <si>
    <t>1 блюдо</t>
  </si>
  <si>
    <t xml:space="preserve"> Суп куриный с вермишелью</t>
  </si>
  <si>
    <t>2 блюдо</t>
  </si>
  <si>
    <t>Гуляш (говядина)</t>
  </si>
  <si>
    <t>гарнир</t>
  </si>
  <si>
    <t>Рис отварной  с маслом</t>
  </si>
  <si>
    <t>Компот из смеси фруктов и ягод (из смеси фруктов: яблоко, клубника, вишня, слива)</t>
  </si>
  <si>
    <t>Хлеб пшеничный</t>
  </si>
  <si>
    <t>Хлеб ржаной</t>
  </si>
  <si>
    <t xml:space="preserve">Полдник </t>
  </si>
  <si>
    <t>десерт</t>
  </si>
  <si>
    <t>Печенье/булочка</t>
  </si>
  <si>
    <t>Молоко/чай</t>
  </si>
  <si>
    <t>Ужин</t>
  </si>
  <si>
    <t>Рыба запеченная в омлете/фрикадельки мясные</t>
  </si>
  <si>
    <t>Цветная капуста под соусом/паста с маслом</t>
  </si>
  <si>
    <t>напиток</t>
  </si>
  <si>
    <t>Кисломолочный/снежок,кефир</t>
  </si>
  <si>
    <t>Сок в ассортименте/чай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</si>
</sst>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;[Red]0.00"/>
  </numFmts>
  <fonts count="12" x14ac:knownFonts="1">
    <font>
      <sz val="11"/>
      <color theme="1"/>
      <name val="Calibri"/>
      <family val="2"/>
      <charset val="204"/>
      <scheme val="minor"/>
    </font>
    <font>
      <b/>
      <sz val="20"/>
      <name val="Times New Roman"/>
      <family val="1"/>
      <charset val="204"/>
    </font>
    <font>
      <b/>
      <sz val="22"/>
      <name val="Times New Roman"/>
      <family val="1"/>
      <charset val="204"/>
    </font>
    <font>
      <b/>
      <i/>
      <sz val="20"/>
      <color theme="6" tint="-0.499984740745262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b/>
      <i/>
      <sz val="12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sz val="2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57">
    <xf numFmtId="0" fontId="0" fillId="0" borderId="0" xfId="0"/>
    <xf numFmtId="0" fontId="1" fillId="2" borderId="0" xfId="0" applyFont="1" applyFill="1" applyAlignment="1">
      <alignment horizontal="center"/>
    </xf>
    <xf numFmtId="14" fontId="1" fillId="2" borderId="0" xfId="0" applyNumberFormat="1" applyFont="1" applyFill="1" applyAlignment="1">
      <alignment horizontal="center"/>
    </xf>
    <xf numFmtId="1" fontId="1" fillId="2" borderId="0" xfId="0" applyNumberFormat="1" applyFont="1" applyFill="1" applyAlignment="1">
      <alignment horizontal="right"/>
    </xf>
    <xf numFmtId="17" fontId="2" fillId="2" borderId="0" xfId="0" applyNumberFormat="1" applyFont="1" applyFill="1" applyAlignment="1">
      <alignment horizontal="left"/>
    </xf>
    <xf numFmtId="0" fontId="3" fillId="0" borderId="0" xfId="0" applyFont="1"/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2" borderId="1" xfId="0" applyFont="1" applyFill="1" applyBorder="1" applyAlignment="1">
      <alignment horizontal="center" wrapText="1"/>
    </xf>
    <xf numFmtId="0" fontId="6" fillId="0" borderId="0" xfId="0" applyFont="1"/>
    <xf numFmtId="0" fontId="5" fillId="0" borderId="1" xfId="0" applyFont="1" applyBorder="1" applyAlignment="1">
      <alignment horizontal="center"/>
    </xf>
    <xf numFmtId="0" fontId="4" fillId="2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5" fillId="0" borderId="3" xfId="0" applyFont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left" wrapText="1"/>
    </xf>
    <xf numFmtId="0" fontId="4" fillId="3" borderId="1" xfId="0" applyFont="1" applyFill="1" applyBorder="1" applyAlignment="1">
      <alignment horizontal="center" wrapText="1"/>
    </xf>
    <xf numFmtId="0" fontId="5" fillId="3" borderId="3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center" wrapText="1"/>
    </xf>
    <xf numFmtId="0" fontId="5" fillId="3" borderId="6" xfId="0" applyFont="1" applyFill="1" applyBorder="1" applyAlignment="1">
      <alignment horizontal="center" wrapText="1"/>
    </xf>
    <xf numFmtId="0" fontId="5" fillId="2" borderId="7" xfId="0" applyFont="1" applyFill="1" applyBorder="1" applyAlignment="1">
      <alignment horizontal="center" wrapText="1"/>
    </xf>
    <xf numFmtId="0" fontId="5" fillId="0" borderId="8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0" fontId="4" fillId="0" borderId="2" xfId="0" applyFont="1" applyBorder="1" applyAlignment="1">
      <alignment horizontal="left" wrapText="1"/>
    </xf>
    <xf numFmtId="0" fontId="4" fillId="0" borderId="1" xfId="0" applyFont="1" applyBorder="1" applyAlignment="1">
      <alignment horizontal="center" wrapText="1"/>
    </xf>
    <xf numFmtId="0" fontId="5" fillId="3" borderId="1" xfId="1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left" wrapText="1"/>
    </xf>
    <xf numFmtId="0" fontId="5" fillId="3" borderId="3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left"/>
    </xf>
    <xf numFmtId="164" fontId="5" fillId="2" borderId="1" xfId="0" applyNumberFormat="1" applyFont="1" applyFill="1" applyBorder="1" applyAlignment="1">
      <alignment horizontal="center"/>
    </xf>
    <xf numFmtId="0" fontId="8" fillId="3" borderId="2" xfId="0" applyFont="1" applyFill="1" applyBorder="1" applyAlignment="1">
      <alignment horizontal="left"/>
    </xf>
    <xf numFmtId="0" fontId="4" fillId="3" borderId="3" xfId="0" applyFont="1" applyFill="1" applyBorder="1" applyAlignment="1">
      <alignment horizontal="center"/>
    </xf>
    <xf numFmtId="164" fontId="4" fillId="2" borderId="1" xfId="0" applyNumberFormat="1" applyFont="1" applyFill="1" applyBorder="1" applyAlignment="1">
      <alignment horizontal="center"/>
    </xf>
    <xf numFmtId="0" fontId="8" fillId="3" borderId="1" xfId="0" applyFont="1" applyFill="1" applyBorder="1" applyAlignment="1">
      <alignment horizontal="left"/>
    </xf>
    <xf numFmtId="0" fontId="4" fillId="0" borderId="1" xfId="0" applyFont="1" applyBorder="1" applyAlignment="1">
      <alignment horizontal="left" wrapText="1"/>
    </xf>
    <xf numFmtId="0" fontId="4" fillId="3" borderId="1" xfId="0" applyFont="1" applyFill="1" applyBorder="1" applyAlignment="1">
      <alignment wrapText="1"/>
    </xf>
    <xf numFmtId="0" fontId="9" fillId="3" borderId="1" xfId="0" applyFont="1" applyFill="1" applyBorder="1" applyAlignment="1">
      <alignment horizontal="center" wrapText="1"/>
    </xf>
    <xf numFmtId="0" fontId="5" fillId="0" borderId="1" xfId="1" applyFont="1" applyBorder="1" applyAlignment="1">
      <alignment horizontal="center"/>
    </xf>
    <xf numFmtId="0" fontId="5" fillId="2" borderId="1" xfId="1" applyFont="1" applyFill="1" applyBorder="1" applyAlignment="1">
      <alignment horizontal="center"/>
    </xf>
    <xf numFmtId="0" fontId="4" fillId="3" borderId="1" xfId="0" applyFont="1" applyFill="1" applyBorder="1" applyAlignment="1">
      <alignment horizontal="left" wrapText="1"/>
    </xf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wrapText="1"/>
    </xf>
    <xf numFmtId="0" fontId="5" fillId="3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/>
    <xf numFmtId="164" fontId="10" fillId="2" borderId="0" xfId="0" applyNumberFormat="1" applyFont="1" applyFill="1" applyAlignment="1">
      <alignment horizontal="center"/>
    </xf>
    <xf numFmtId="0" fontId="11" fillId="0" borderId="0" xfId="0" applyFont="1"/>
    <xf numFmtId="0" fontId="11" fillId="0" borderId="0" xfId="0" applyFont="1" applyAlignment="1">
      <alignment horizontal="center"/>
    </xf>
  </cellXfs>
  <cellStyles count="2">
    <cellStyle name="Обычный" xfId="0" builtinId="0"/>
    <cellStyle name="Обычный 2 2" xfId="1" xr:uid="{9872A701-D991-4172-B7A0-78B5C21FB06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BC440E-1597-4D88-A06B-722C29F8820E}">
  <dimension ref="B1:W33"/>
  <sheetViews>
    <sheetView tabSelected="1" workbookViewId="0">
      <selection sqref="A1:XFD1048576"/>
    </sheetView>
  </sheetViews>
  <sheetFormatPr defaultRowHeight="15" x14ac:dyDescent="0.25"/>
  <cols>
    <col min="1" max="1" width="9.140625" style="55"/>
    <col min="2" max="2" width="19.28515625" style="55" customWidth="1"/>
    <col min="3" max="3" width="20.5703125" style="56" customWidth="1"/>
    <col min="4" max="4" width="21.140625" style="55" customWidth="1"/>
    <col min="5" max="5" width="49.42578125" style="55" customWidth="1"/>
    <col min="6" max="6" width="15.7109375" style="55" customWidth="1"/>
    <col min="7" max="9" width="11.7109375" style="55" customWidth="1"/>
    <col min="10" max="10" width="16.5703125" style="55" customWidth="1"/>
    <col min="11" max="23" width="11.7109375" style="55" customWidth="1"/>
    <col min="24" max="16384" width="9.140625" style="55"/>
  </cols>
  <sheetData>
    <row r="1" spans="2:23" s="5" customFormat="1" ht="27" x14ac:dyDescent="0.35">
      <c r="B1" s="1" t="s">
        <v>0</v>
      </c>
      <c r="C1" s="2" t="s">
        <v>1</v>
      </c>
      <c r="D1" s="3">
        <v>15</v>
      </c>
      <c r="E1" s="4" t="s">
        <v>2</v>
      </c>
    </row>
    <row r="3" spans="2:23" s="10" customFormat="1" ht="15.75" x14ac:dyDescent="0.25">
      <c r="B3" s="6" t="s">
        <v>3</v>
      </c>
      <c r="C3" s="7" t="s">
        <v>4</v>
      </c>
      <c r="D3" s="8" t="s">
        <v>5</v>
      </c>
      <c r="E3" s="7" t="s">
        <v>6</v>
      </c>
      <c r="F3" s="7" t="s">
        <v>7</v>
      </c>
      <c r="G3" s="7" t="s">
        <v>8</v>
      </c>
      <c r="H3" s="8"/>
      <c r="I3" s="8"/>
      <c r="J3" s="9" t="s">
        <v>9</v>
      </c>
      <c r="K3" s="7" t="s">
        <v>10</v>
      </c>
      <c r="L3" s="7"/>
      <c r="M3" s="8"/>
      <c r="N3" s="8"/>
      <c r="O3" s="8"/>
      <c r="P3" s="7" t="s">
        <v>11</v>
      </c>
      <c r="Q3" s="7"/>
      <c r="R3" s="7"/>
      <c r="S3" s="7"/>
      <c r="T3" s="7"/>
      <c r="U3" s="7"/>
      <c r="V3" s="7"/>
      <c r="W3" s="7"/>
    </row>
    <row r="4" spans="2:23" s="10" customFormat="1" ht="31.5" x14ac:dyDescent="0.25">
      <c r="B4" s="6"/>
      <c r="C4" s="8"/>
      <c r="D4" s="8"/>
      <c r="E4" s="8"/>
      <c r="F4" s="8"/>
      <c r="G4" s="11" t="s">
        <v>12</v>
      </c>
      <c r="H4" s="11" t="s">
        <v>13</v>
      </c>
      <c r="I4" s="11" t="s">
        <v>14</v>
      </c>
      <c r="J4" s="12"/>
      <c r="K4" s="11" t="s">
        <v>15</v>
      </c>
      <c r="L4" s="11" t="s">
        <v>16</v>
      </c>
      <c r="M4" s="11" t="s">
        <v>17</v>
      </c>
      <c r="N4" s="13" t="s">
        <v>18</v>
      </c>
      <c r="O4" s="11" t="s">
        <v>19</v>
      </c>
      <c r="P4" s="11" t="s">
        <v>20</v>
      </c>
      <c r="Q4" s="11" t="s">
        <v>21</v>
      </c>
      <c r="R4" s="11" t="s">
        <v>22</v>
      </c>
      <c r="S4" s="11" t="s">
        <v>23</v>
      </c>
      <c r="T4" s="11" t="s">
        <v>24</v>
      </c>
      <c r="U4" s="11" t="s">
        <v>25</v>
      </c>
      <c r="V4" s="11" t="s">
        <v>26</v>
      </c>
      <c r="W4" s="11" t="s">
        <v>27</v>
      </c>
    </row>
    <row r="5" spans="2:23" s="10" customFormat="1" ht="15.75" x14ac:dyDescent="0.25">
      <c r="B5" s="14" t="s">
        <v>28</v>
      </c>
      <c r="C5" s="14">
        <v>300</v>
      </c>
      <c r="D5" s="14" t="s">
        <v>29</v>
      </c>
      <c r="E5" s="15" t="s">
        <v>30</v>
      </c>
      <c r="F5" s="14">
        <v>90</v>
      </c>
      <c r="G5" s="16">
        <v>4.92</v>
      </c>
      <c r="H5" s="11">
        <v>8.8000000000000007</v>
      </c>
      <c r="I5" s="11">
        <v>31.75</v>
      </c>
      <c r="J5" s="17">
        <v>233.11</v>
      </c>
      <c r="K5" s="11">
        <v>0.08</v>
      </c>
      <c r="L5" s="11">
        <v>7.0000000000000007E-2</v>
      </c>
      <c r="M5" s="11">
        <v>0.03</v>
      </c>
      <c r="N5" s="11">
        <v>30</v>
      </c>
      <c r="O5" s="11">
        <v>0.12</v>
      </c>
      <c r="P5" s="11">
        <v>31.14</v>
      </c>
      <c r="Q5" s="11">
        <v>72.61</v>
      </c>
      <c r="R5" s="11">
        <v>26.7</v>
      </c>
      <c r="S5" s="11">
        <v>1.37</v>
      </c>
      <c r="T5" s="11">
        <v>90.09</v>
      </c>
      <c r="U5" s="11">
        <v>0</v>
      </c>
      <c r="V5" s="11">
        <v>8.0000000000000002E-3</v>
      </c>
      <c r="W5" s="11">
        <v>0.01</v>
      </c>
    </row>
    <row r="6" spans="2:23" s="10" customFormat="1" ht="15.75" x14ac:dyDescent="0.25">
      <c r="B6" s="14"/>
      <c r="C6" s="18">
        <v>123</v>
      </c>
      <c r="D6" s="19" t="s">
        <v>31</v>
      </c>
      <c r="E6" s="20" t="s">
        <v>32</v>
      </c>
      <c r="F6" s="21">
        <v>205</v>
      </c>
      <c r="G6" s="22">
        <v>7.17</v>
      </c>
      <c r="H6" s="23">
        <v>7.38</v>
      </c>
      <c r="I6" s="24">
        <v>35.049999999999997</v>
      </c>
      <c r="J6" s="25">
        <v>234.72</v>
      </c>
      <c r="K6" s="26">
        <v>0.08</v>
      </c>
      <c r="L6" s="13">
        <v>0.23</v>
      </c>
      <c r="M6" s="13">
        <v>0.88</v>
      </c>
      <c r="N6" s="13">
        <v>40</v>
      </c>
      <c r="O6" s="27">
        <v>0.15</v>
      </c>
      <c r="P6" s="26">
        <v>188.96</v>
      </c>
      <c r="Q6" s="13">
        <v>167.11</v>
      </c>
      <c r="R6" s="13">
        <v>29.71</v>
      </c>
      <c r="S6" s="13">
        <v>0.99</v>
      </c>
      <c r="T6" s="13">
        <v>248.91</v>
      </c>
      <c r="U6" s="13">
        <v>1.2999999999999999E-2</v>
      </c>
      <c r="V6" s="13">
        <v>8.0000000000000002E-3</v>
      </c>
      <c r="W6" s="28">
        <v>0.03</v>
      </c>
    </row>
    <row r="7" spans="2:23" s="10" customFormat="1" ht="15.75" x14ac:dyDescent="0.25">
      <c r="B7" s="14"/>
      <c r="C7" s="14">
        <v>114</v>
      </c>
      <c r="D7" s="14" t="s">
        <v>33</v>
      </c>
      <c r="E7" s="29" t="s">
        <v>34</v>
      </c>
      <c r="F7" s="30">
        <v>200</v>
      </c>
      <c r="G7" s="16">
        <v>0.2</v>
      </c>
      <c r="H7" s="11">
        <v>0</v>
      </c>
      <c r="I7" s="11">
        <v>11</v>
      </c>
      <c r="J7" s="17">
        <v>44.8</v>
      </c>
      <c r="K7" s="11">
        <v>0</v>
      </c>
      <c r="L7" s="11">
        <v>0</v>
      </c>
      <c r="M7" s="11">
        <v>0.08</v>
      </c>
      <c r="N7" s="11">
        <v>0</v>
      </c>
      <c r="O7" s="11">
        <v>0</v>
      </c>
      <c r="P7" s="11">
        <v>13.56</v>
      </c>
      <c r="Q7" s="11">
        <v>7.66</v>
      </c>
      <c r="R7" s="11">
        <v>4.08</v>
      </c>
      <c r="S7" s="11">
        <v>0.8</v>
      </c>
      <c r="T7" s="11">
        <v>0.68</v>
      </c>
      <c r="U7" s="11">
        <v>0</v>
      </c>
      <c r="V7" s="11">
        <v>0</v>
      </c>
      <c r="W7" s="11">
        <v>0</v>
      </c>
    </row>
    <row r="8" spans="2:23" s="10" customFormat="1" ht="15.75" x14ac:dyDescent="0.25">
      <c r="B8" s="14"/>
      <c r="C8" s="31">
        <v>121</v>
      </c>
      <c r="D8" s="32" t="s">
        <v>35</v>
      </c>
      <c r="E8" s="33" t="s">
        <v>36</v>
      </c>
      <c r="F8" s="21">
        <v>25</v>
      </c>
      <c r="G8" s="34">
        <v>1.8</v>
      </c>
      <c r="H8" s="35">
        <v>0.68</v>
      </c>
      <c r="I8" s="35">
        <v>12.28</v>
      </c>
      <c r="J8" s="17">
        <v>63.05</v>
      </c>
      <c r="K8" s="35">
        <v>0.03</v>
      </c>
      <c r="L8" s="35">
        <v>8.0000000000000002E-3</v>
      </c>
      <c r="M8" s="35">
        <v>0</v>
      </c>
      <c r="N8" s="35">
        <v>0</v>
      </c>
      <c r="O8" s="35">
        <v>0</v>
      </c>
      <c r="P8" s="35">
        <v>6.25</v>
      </c>
      <c r="Q8" s="35">
        <v>20.5</v>
      </c>
      <c r="R8" s="35">
        <v>8.25</v>
      </c>
      <c r="S8" s="35">
        <v>0.38</v>
      </c>
      <c r="T8" s="35">
        <v>23</v>
      </c>
      <c r="U8" s="35">
        <v>0</v>
      </c>
      <c r="V8" s="35">
        <v>0</v>
      </c>
      <c r="W8" s="35">
        <v>0</v>
      </c>
    </row>
    <row r="9" spans="2:23" s="10" customFormat="1" ht="15.75" x14ac:dyDescent="0.25">
      <c r="B9" s="14"/>
      <c r="C9" s="32">
        <v>120</v>
      </c>
      <c r="D9" s="32" t="s">
        <v>37</v>
      </c>
      <c r="E9" s="36" t="s">
        <v>38</v>
      </c>
      <c r="F9" s="32">
        <v>20</v>
      </c>
      <c r="G9" s="34">
        <v>1.1399999999999999</v>
      </c>
      <c r="H9" s="35">
        <v>0.22</v>
      </c>
      <c r="I9" s="35">
        <v>7.44</v>
      </c>
      <c r="J9" s="37">
        <v>36.26</v>
      </c>
      <c r="K9" s="35">
        <v>0.02</v>
      </c>
      <c r="L9" s="35">
        <v>2.4E-2</v>
      </c>
      <c r="M9" s="35">
        <v>0.08</v>
      </c>
      <c r="N9" s="35">
        <v>0</v>
      </c>
      <c r="O9" s="35">
        <v>0</v>
      </c>
      <c r="P9" s="35">
        <v>6.8</v>
      </c>
      <c r="Q9" s="35">
        <v>24</v>
      </c>
      <c r="R9" s="35">
        <v>8.1999999999999993</v>
      </c>
      <c r="S9" s="35">
        <v>0.46</v>
      </c>
      <c r="T9" s="35">
        <v>73.5</v>
      </c>
      <c r="U9" s="35">
        <v>2E-3</v>
      </c>
      <c r="V9" s="35">
        <v>2E-3</v>
      </c>
      <c r="W9" s="35">
        <v>1.2E-2</v>
      </c>
    </row>
    <row r="10" spans="2:23" s="10" customFormat="1" ht="15.75" x14ac:dyDescent="0.25">
      <c r="B10" s="14"/>
      <c r="C10" s="32" t="s">
        <v>39</v>
      </c>
      <c r="D10" s="32" t="s">
        <v>40</v>
      </c>
      <c r="E10" s="36" t="s">
        <v>41</v>
      </c>
      <c r="F10" s="32">
        <v>250</v>
      </c>
      <c r="G10" s="34">
        <v>1.5</v>
      </c>
      <c r="H10" s="35">
        <v>0</v>
      </c>
      <c r="I10" s="35">
        <v>31.25</v>
      </c>
      <c r="J10" s="37">
        <v>131</v>
      </c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</row>
    <row r="11" spans="2:23" s="10" customFormat="1" ht="15.75" x14ac:dyDescent="0.25">
      <c r="B11" s="14"/>
      <c r="C11" s="32"/>
      <c r="D11" s="32"/>
      <c r="E11" s="38" t="s">
        <v>42</v>
      </c>
      <c r="F11" s="32">
        <f>SUM(F5:F10)</f>
        <v>790</v>
      </c>
      <c r="G11" s="39">
        <f t="shared" ref="G11:H11" si="0">G5+G6+G7+G8+G9+G10</f>
        <v>16.73</v>
      </c>
      <c r="H11" s="32">
        <f t="shared" si="0"/>
        <v>17.079999999999998</v>
      </c>
      <c r="I11" s="32">
        <f>I5+I6+I7+I8+I9+I10</f>
        <v>128.76999999999998</v>
      </c>
      <c r="J11" s="40">
        <f>J5+J6+J7+J8+J9+J10</f>
        <v>742.93999999999994</v>
      </c>
      <c r="K11" s="32">
        <f t="shared" ref="K11:W11" si="1">K5+K6+K7+K8+K9+K10</f>
        <v>0.21</v>
      </c>
      <c r="L11" s="32">
        <f t="shared" si="1"/>
        <v>0.33200000000000007</v>
      </c>
      <c r="M11" s="32">
        <f t="shared" si="1"/>
        <v>1.07</v>
      </c>
      <c r="N11" s="32">
        <f t="shared" si="1"/>
        <v>70</v>
      </c>
      <c r="O11" s="32">
        <f t="shared" si="1"/>
        <v>0.27</v>
      </c>
      <c r="P11" s="32">
        <f t="shared" si="1"/>
        <v>246.71000000000004</v>
      </c>
      <c r="Q11" s="32">
        <f t="shared" si="1"/>
        <v>291.88</v>
      </c>
      <c r="R11" s="32">
        <f t="shared" si="1"/>
        <v>76.94</v>
      </c>
      <c r="S11" s="32">
        <f t="shared" si="1"/>
        <v>4</v>
      </c>
      <c r="T11" s="32">
        <f t="shared" si="1"/>
        <v>436.18</v>
      </c>
      <c r="U11" s="32">
        <f t="shared" si="1"/>
        <v>1.4999999999999999E-2</v>
      </c>
      <c r="V11" s="32">
        <f t="shared" si="1"/>
        <v>1.8000000000000002E-2</v>
      </c>
      <c r="W11" s="32">
        <f t="shared" si="1"/>
        <v>5.2000000000000005E-2</v>
      </c>
    </row>
    <row r="12" spans="2:23" s="10" customFormat="1" ht="15.75" x14ac:dyDescent="0.25">
      <c r="B12" s="14"/>
      <c r="C12" s="32"/>
      <c r="D12" s="32"/>
      <c r="E12" s="41" t="s">
        <v>43</v>
      </c>
      <c r="F12" s="32"/>
      <c r="G12" s="32"/>
      <c r="H12" s="32"/>
      <c r="I12" s="32"/>
      <c r="J12" s="40">
        <f>J11/23.5</f>
        <v>31.614468085106381</v>
      </c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</row>
    <row r="13" spans="2:23" s="10" customFormat="1" ht="15.75" x14ac:dyDescent="0.25">
      <c r="B13" s="14" t="s">
        <v>44</v>
      </c>
      <c r="C13" s="32">
        <v>26</v>
      </c>
      <c r="D13" s="14" t="s">
        <v>29</v>
      </c>
      <c r="E13" s="42" t="s">
        <v>45</v>
      </c>
      <c r="F13" s="30">
        <v>100</v>
      </c>
      <c r="G13" s="11">
        <v>0.6</v>
      </c>
      <c r="H13" s="11">
        <v>0.6</v>
      </c>
      <c r="I13" s="11">
        <v>15.4</v>
      </c>
      <c r="J13" s="17">
        <v>72</v>
      </c>
      <c r="K13" s="11">
        <v>0.05</v>
      </c>
      <c r="L13" s="11">
        <v>0.02</v>
      </c>
      <c r="M13" s="11">
        <v>6</v>
      </c>
      <c r="N13" s="11">
        <v>0</v>
      </c>
      <c r="O13" s="11">
        <v>0</v>
      </c>
      <c r="P13" s="11">
        <v>30</v>
      </c>
      <c r="Q13" s="11">
        <v>22</v>
      </c>
      <c r="R13" s="11">
        <v>17</v>
      </c>
      <c r="S13" s="11">
        <v>0.6</v>
      </c>
      <c r="T13" s="11">
        <v>225</v>
      </c>
      <c r="U13" s="11">
        <v>8.0000000000000002E-3</v>
      </c>
      <c r="V13" s="11">
        <v>1E-4</v>
      </c>
      <c r="W13" s="35">
        <v>1E-3</v>
      </c>
    </row>
    <row r="14" spans="2:23" s="10" customFormat="1" ht="15.75" x14ac:dyDescent="0.25">
      <c r="B14" s="14"/>
      <c r="C14" s="32">
        <v>4</v>
      </c>
      <c r="D14" s="32" t="s">
        <v>29</v>
      </c>
      <c r="E14" s="43" t="s">
        <v>46</v>
      </c>
      <c r="F14" s="44">
        <v>60</v>
      </c>
      <c r="G14" s="35">
        <v>0.3</v>
      </c>
      <c r="H14" s="35">
        <v>4.8600000000000003</v>
      </c>
      <c r="I14" s="35">
        <v>1.74</v>
      </c>
      <c r="J14" s="17">
        <v>53.52</v>
      </c>
      <c r="K14" s="35">
        <v>0.03</v>
      </c>
      <c r="L14" s="35">
        <v>0.02</v>
      </c>
      <c r="M14" s="35">
        <v>11.95</v>
      </c>
      <c r="N14" s="35">
        <v>60</v>
      </c>
      <c r="O14" s="35">
        <v>0</v>
      </c>
      <c r="P14" s="35">
        <v>16.3</v>
      </c>
      <c r="Q14" s="35">
        <v>20.93</v>
      </c>
      <c r="R14" s="35">
        <v>10.97</v>
      </c>
      <c r="S14" s="35">
        <v>0.45</v>
      </c>
      <c r="T14" s="35">
        <v>139.61000000000001</v>
      </c>
      <c r="U14" s="35">
        <v>5.9999999999999995E-4</v>
      </c>
      <c r="V14" s="35">
        <v>2.0000000000000001E-4</v>
      </c>
      <c r="W14" s="35">
        <v>0.01</v>
      </c>
    </row>
    <row r="15" spans="2:23" s="10" customFormat="1" ht="15.75" x14ac:dyDescent="0.25">
      <c r="B15" s="14"/>
      <c r="C15" s="14">
        <v>35</v>
      </c>
      <c r="D15" s="14" t="s">
        <v>47</v>
      </c>
      <c r="E15" s="42" t="s">
        <v>48</v>
      </c>
      <c r="F15" s="30">
        <v>200</v>
      </c>
      <c r="G15" s="45">
        <v>4.8</v>
      </c>
      <c r="H15" s="45">
        <v>7.6</v>
      </c>
      <c r="I15" s="45">
        <v>9</v>
      </c>
      <c r="J15" s="46">
        <v>123.6</v>
      </c>
      <c r="K15" s="45">
        <v>0.04</v>
      </c>
      <c r="L15" s="45">
        <v>0.1</v>
      </c>
      <c r="M15" s="45">
        <v>1.92</v>
      </c>
      <c r="N15" s="45">
        <v>167.8</v>
      </c>
      <c r="O15" s="45">
        <v>0</v>
      </c>
      <c r="P15" s="45">
        <v>32.18</v>
      </c>
      <c r="Q15" s="45">
        <v>49.14</v>
      </c>
      <c r="R15" s="45">
        <v>14.76</v>
      </c>
      <c r="S15" s="45">
        <v>0.64</v>
      </c>
      <c r="T15" s="45">
        <v>547.4</v>
      </c>
      <c r="U15" s="45">
        <v>6.0000000000000001E-3</v>
      </c>
      <c r="V15" s="45">
        <v>0</v>
      </c>
      <c r="W15" s="45">
        <v>6.4000000000000001E-2</v>
      </c>
    </row>
    <row r="16" spans="2:23" s="10" customFormat="1" ht="15.75" x14ac:dyDescent="0.25">
      <c r="B16" s="14"/>
      <c r="C16" s="32">
        <v>89</v>
      </c>
      <c r="D16" s="32" t="s">
        <v>49</v>
      </c>
      <c r="E16" s="47" t="s">
        <v>50</v>
      </c>
      <c r="F16" s="21">
        <v>90</v>
      </c>
      <c r="G16" s="31">
        <v>18.13</v>
      </c>
      <c r="H16" s="31">
        <v>17.05</v>
      </c>
      <c r="I16" s="31">
        <v>3.69</v>
      </c>
      <c r="J16" s="46">
        <v>240.96</v>
      </c>
      <c r="K16" s="23">
        <v>0.06</v>
      </c>
      <c r="L16" s="23">
        <v>0.13</v>
      </c>
      <c r="M16" s="23">
        <v>1.06</v>
      </c>
      <c r="N16" s="23">
        <v>0</v>
      </c>
      <c r="O16" s="23">
        <v>0</v>
      </c>
      <c r="P16" s="23">
        <v>17.03</v>
      </c>
      <c r="Q16" s="23">
        <v>176.72</v>
      </c>
      <c r="R16" s="23">
        <v>23.18</v>
      </c>
      <c r="S16" s="23">
        <v>2.61</v>
      </c>
      <c r="T16" s="23">
        <v>317</v>
      </c>
      <c r="U16" s="23">
        <v>7.0000000000000001E-3</v>
      </c>
      <c r="V16" s="23">
        <v>3.5E-4</v>
      </c>
      <c r="W16" s="23">
        <v>0.06</v>
      </c>
    </row>
    <row r="17" spans="2:23" s="10" customFormat="1" ht="15.75" x14ac:dyDescent="0.25">
      <c r="B17" s="14"/>
      <c r="C17" s="14">
        <v>53</v>
      </c>
      <c r="D17" s="14" t="s">
        <v>51</v>
      </c>
      <c r="E17" s="48" t="s">
        <v>52</v>
      </c>
      <c r="F17" s="14">
        <v>150</v>
      </c>
      <c r="G17" s="45">
        <v>3.3</v>
      </c>
      <c r="H17" s="45">
        <v>4.95</v>
      </c>
      <c r="I17" s="45">
        <v>32.25</v>
      </c>
      <c r="J17" s="46">
        <v>186.45</v>
      </c>
      <c r="K17" s="45">
        <v>0.03</v>
      </c>
      <c r="L17" s="45">
        <v>0.03</v>
      </c>
      <c r="M17" s="45">
        <v>0</v>
      </c>
      <c r="N17" s="45">
        <v>18.899999999999999</v>
      </c>
      <c r="O17" s="45">
        <v>0.08</v>
      </c>
      <c r="P17" s="45">
        <v>4.95</v>
      </c>
      <c r="Q17" s="45">
        <v>79.83</v>
      </c>
      <c r="R17" s="45">
        <v>26.52</v>
      </c>
      <c r="S17" s="45">
        <v>0.53</v>
      </c>
      <c r="T17" s="45">
        <v>0.52</v>
      </c>
      <c r="U17" s="45">
        <v>0</v>
      </c>
      <c r="V17" s="45">
        <v>8.0000000000000002E-3</v>
      </c>
      <c r="W17" s="45">
        <v>2.7E-2</v>
      </c>
    </row>
    <row r="18" spans="2:23" s="10" customFormat="1" ht="31.5" x14ac:dyDescent="0.25">
      <c r="B18" s="14"/>
      <c r="C18" s="31">
        <v>216</v>
      </c>
      <c r="D18" s="14" t="s">
        <v>40</v>
      </c>
      <c r="E18" s="42" t="s">
        <v>53</v>
      </c>
      <c r="F18" s="14">
        <v>200</v>
      </c>
      <c r="G18" s="11">
        <v>0.26</v>
      </c>
      <c r="H18" s="11">
        <v>0</v>
      </c>
      <c r="I18" s="11">
        <v>15.46</v>
      </c>
      <c r="J18" s="17">
        <v>62</v>
      </c>
      <c r="K18" s="35">
        <v>0</v>
      </c>
      <c r="L18" s="35">
        <v>0</v>
      </c>
      <c r="M18" s="35">
        <v>4.4000000000000004</v>
      </c>
      <c r="N18" s="35">
        <v>0</v>
      </c>
      <c r="O18" s="35">
        <v>0</v>
      </c>
      <c r="P18" s="35">
        <v>0.4</v>
      </c>
      <c r="Q18" s="35">
        <v>0</v>
      </c>
      <c r="R18" s="35">
        <v>0</v>
      </c>
      <c r="S18" s="35">
        <v>0.04</v>
      </c>
      <c r="T18" s="35">
        <v>0.36</v>
      </c>
      <c r="U18" s="35">
        <v>0</v>
      </c>
      <c r="V18" s="35">
        <v>0</v>
      </c>
      <c r="W18" s="35">
        <v>0</v>
      </c>
    </row>
    <row r="19" spans="2:23" s="10" customFormat="1" ht="15.75" x14ac:dyDescent="0.25">
      <c r="B19" s="14"/>
      <c r="C19" s="45">
        <v>119</v>
      </c>
      <c r="D19" s="14" t="s">
        <v>35</v>
      </c>
      <c r="E19" s="48" t="s">
        <v>54</v>
      </c>
      <c r="F19" s="32">
        <v>30</v>
      </c>
      <c r="G19" s="35">
        <v>2.13</v>
      </c>
      <c r="H19" s="35">
        <v>0.21</v>
      </c>
      <c r="I19" s="35">
        <v>13.26</v>
      </c>
      <c r="J19" s="37">
        <v>72</v>
      </c>
      <c r="K19" s="35">
        <v>0.03</v>
      </c>
      <c r="L19" s="35">
        <v>0.01</v>
      </c>
      <c r="M19" s="35">
        <v>0</v>
      </c>
      <c r="N19" s="35">
        <v>0</v>
      </c>
      <c r="O19" s="35">
        <v>0</v>
      </c>
      <c r="P19" s="35">
        <v>11.1</v>
      </c>
      <c r="Q19" s="35">
        <v>65.400000000000006</v>
      </c>
      <c r="R19" s="35">
        <v>19.5</v>
      </c>
      <c r="S19" s="35">
        <v>0.84</v>
      </c>
      <c r="T19" s="35">
        <v>27.9</v>
      </c>
      <c r="U19" s="35">
        <v>1E-3</v>
      </c>
      <c r="V19" s="35">
        <v>2E-3</v>
      </c>
      <c r="W19" s="35">
        <v>0</v>
      </c>
    </row>
    <row r="20" spans="2:23" s="10" customFormat="1" ht="15.75" x14ac:dyDescent="0.25">
      <c r="B20" s="14"/>
      <c r="C20" s="14">
        <v>120</v>
      </c>
      <c r="D20" s="14" t="s">
        <v>37</v>
      </c>
      <c r="E20" s="48" t="s">
        <v>55</v>
      </c>
      <c r="F20" s="32">
        <v>20</v>
      </c>
      <c r="G20" s="35">
        <v>1.1399999999999999</v>
      </c>
      <c r="H20" s="35">
        <v>0.22</v>
      </c>
      <c r="I20" s="35">
        <v>7.44</v>
      </c>
      <c r="J20" s="37">
        <v>36.26</v>
      </c>
      <c r="K20" s="35">
        <v>0.02</v>
      </c>
      <c r="L20" s="35">
        <v>2.4E-2</v>
      </c>
      <c r="M20" s="35">
        <v>0.08</v>
      </c>
      <c r="N20" s="35">
        <v>0</v>
      </c>
      <c r="O20" s="35">
        <v>0</v>
      </c>
      <c r="P20" s="35">
        <v>6.8</v>
      </c>
      <c r="Q20" s="35">
        <v>24</v>
      </c>
      <c r="R20" s="35">
        <v>8.1999999999999993</v>
      </c>
      <c r="S20" s="35">
        <v>0.46</v>
      </c>
      <c r="T20" s="35">
        <v>73.5</v>
      </c>
      <c r="U20" s="35">
        <v>2E-3</v>
      </c>
      <c r="V20" s="35">
        <v>2E-3</v>
      </c>
      <c r="W20" s="35">
        <v>1.2E-2</v>
      </c>
    </row>
    <row r="21" spans="2:23" s="10" customFormat="1" ht="15.75" x14ac:dyDescent="0.25">
      <c r="B21" s="14"/>
      <c r="C21" s="14"/>
      <c r="D21" s="14"/>
      <c r="E21" s="41" t="s">
        <v>42</v>
      </c>
      <c r="F21" s="14">
        <f>SUM(F13:F20)</f>
        <v>850</v>
      </c>
      <c r="G21" s="14">
        <f>SUM(G13:G20)</f>
        <v>30.66</v>
      </c>
      <c r="H21" s="14">
        <f>SUM(H13:H20)</f>
        <v>35.49</v>
      </c>
      <c r="I21" s="14">
        <f t="shared" ref="I21" si="2">SUM(I13:I20)</f>
        <v>98.24</v>
      </c>
      <c r="J21" s="40">
        <f>SUM(J13:J20)</f>
        <v>846.79</v>
      </c>
      <c r="K21" s="14">
        <f t="shared" ref="K21:W21" si="3">SUM(K12:K20)</f>
        <v>0.26</v>
      </c>
      <c r="L21" s="14">
        <f t="shared" si="3"/>
        <v>0.33400000000000007</v>
      </c>
      <c r="M21" s="14">
        <f t="shared" si="3"/>
        <v>25.409999999999997</v>
      </c>
      <c r="N21" s="14">
        <f t="shared" si="3"/>
        <v>246.70000000000002</v>
      </c>
      <c r="O21" s="14">
        <f t="shared" si="3"/>
        <v>0.08</v>
      </c>
      <c r="P21" s="14">
        <f t="shared" si="3"/>
        <v>118.75999999999999</v>
      </c>
      <c r="Q21" s="14">
        <f t="shared" si="3"/>
        <v>438.02</v>
      </c>
      <c r="R21" s="14">
        <f t="shared" si="3"/>
        <v>120.13</v>
      </c>
      <c r="S21" s="14">
        <f t="shared" si="3"/>
        <v>6.17</v>
      </c>
      <c r="T21" s="14">
        <f t="shared" si="3"/>
        <v>1331.29</v>
      </c>
      <c r="U21" s="14">
        <f t="shared" si="3"/>
        <v>2.4600000000000004E-2</v>
      </c>
      <c r="V21" s="14">
        <f t="shared" si="3"/>
        <v>1.265E-2</v>
      </c>
      <c r="W21" s="14">
        <f t="shared" si="3"/>
        <v>0.17400000000000002</v>
      </c>
    </row>
    <row r="22" spans="2:23" s="10" customFormat="1" ht="15.75" x14ac:dyDescent="0.25">
      <c r="B22" s="14"/>
      <c r="C22" s="14"/>
      <c r="D22" s="14"/>
      <c r="E22" s="41" t="s">
        <v>43</v>
      </c>
      <c r="F22" s="14"/>
      <c r="G22" s="14"/>
      <c r="H22" s="14"/>
      <c r="I22" s="14"/>
      <c r="J22" s="40">
        <f>J21/23.5</f>
        <v>36.033617021276591</v>
      </c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</row>
    <row r="23" spans="2:23" s="10" customFormat="1" ht="15.75" x14ac:dyDescent="0.25">
      <c r="B23" s="14" t="s">
        <v>56</v>
      </c>
      <c r="C23" s="14">
        <v>590</v>
      </c>
      <c r="D23" s="14" t="s">
        <v>57</v>
      </c>
      <c r="E23" s="48" t="s">
        <v>58</v>
      </c>
      <c r="F23" s="14">
        <v>20</v>
      </c>
      <c r="G23" s="11">
        <v>0.17</v>
      </c>
      <c r="H23" s="11">
        <v>1.69</v>
      </c>
      <c r="I23" s="11">
        <v>14.9</v>
      </c>
      <c r="J23" s="37">
        <v>224</v>
      </c>
      <c r="K23" s="11">
        <v>0.02</v>
      </c>
      <c r="L23" s="11">
        <v>0</v>
      </c>
      <c r="M23" s="11">
        <v>0</v>
      </c>
      <c r="N23" s="11">
        <v>0</v>
      </c>
      <c r="O23" s="11">
        <v>0</v>
      </c>
      <c r="P23" s="11">
        <v>6</v>
      </c>
      <c r="Q23" s="11">
        <v>14</v>
      </c>
      <c r="R23" s="11">
        <v>0.5</v>
      </c>
      <c r="S23" s="11">
        <v>0.28999999999999998</v>
      </c>
      <c r="T23" s="11">
        <v>0</v>
      </c>
      <c r="U23" s="11">
        <v>0</v>
      </c>
      <c r="V23" s="11">
        <v>0</v>
      </c>
      <c r="W23" s="11">
        <v>0</v>
      </c>
    </row>
    <row r="24" spans="2:23" s="10" customFormat="1" ht="15.75" x14ac:dyDescent="0.25">
      <c r="B24" s="14"/>
      <c r="C24" s="14">
        <v>515</v>
      </c>
      <c r="D24" s="14" t="s">
        <v>40</v>
      </c>
      <c r="E24" s="48" t="s">
        <v>59</v>
      </c>
      <c r="F24" s="14">
        <v>200</v>
      </c>
      <c r="G24" s="11">
        <v>4.93</v>
      </c>
      <c r="H24" s="11">
        <v>4.3</v>
      </c>
      <c r="I24" s="11">
        <v>9.6</v>
      </c>
      <c r="J24" s="37">
        <v>99.4</v>
      </c>
      <c r="K24" s="11">
        <v>0.08</v>
      </c>
      <c r="L24" s="11">
        <v>0</v>
      </c>
      <c r="M24" s="11">
        <v>0.87</v>
      </c>
      <c r="N24" s="11">
        <v>35.200000000000003</v>
      </c>
      <c r="O24" s="11">
        <v>0</v>
      </c>
      <c r="P24" s="11">
        <v>2.5</v>
      </c>
      <c r="Q24" s="11">
        <v>1.8</v>
      </c>
      <c r="R24" s="11">
        <v>14</v>
      </c>
      <c r="S24" s="11">
        <v>0.2</v>
      </c>
      <c r="T24" s="11">
        <v>0</v>
      </c>
      <c r="U24" s="11">
        <v>0</v>
      </c>
      <c r="V24" s="11">
        <v>0</v>
      </c>
      <c r="W24" s="11">
        <v>0</v>
      </c>
    </row>
    <row r="25" spans="2:23" s="10" customFormat="1" ht="15.75" x14ac:dyDescent="0.25">
      <c r="B25" s="14"/>
      <c r="C25" s="14"/>
      <c r="D25" s="14"/>
      <c r="E25" s="41" t="s">
        <v>42</v>
      </c>
      <c r="F25" s="14">
        <f>SUM(F23:F24)</f>
        <v>220</v>
      </c>
      <c r="G25" s="11">
        <f>G23+G24</f>
        <v>5.0999999999999996</v>
      </c>
      <c r="H25" s="11">
        <f t="shared" ref="H25:W25" si="4">H23+H24</f>
        <v>5.99</v>
      </c>
      <c r="I25" s="11">
        <f t="shared" si="4"/>
        <v>24.5</v>
      </c>
      <c r="J25" s="17">
        <f t="shared" si="4"/>
        <v>323.39999999999998</v>
      </c>
      <c r="K25" s="11">
        <f t="shared" si="4"/>
        <v>0.1</v>
      </c>
      <c r="L25" s="11">
        <f t="shared" si="4"/>
        <v>0</v>
      </c>
      <c r="M25" s="11">
        <f t="shared" si="4"/>
        <v>0.87</v>
      </c>
      <c r="N25" s="11">
        <f t="shared" si="4"/>
        <v>35.200000000000003</v>
      </c>
      <c r="O25" s="11">
        <f t="shared" si="4"/>
        <v>0</v>
      </c>
      <c r="P25" s="11">
        <f t="shared" si="4"/>
        <v>8.5</v>
      </c>
      <c r="Q25" s="11">
        <f t="shared" si="4"/>
        <v>15.8</v>
      </c>
      <c r="R25" s="11">
        <f t="shared" si="4"/>
        <v>14.5</v>
      </c>
      <c r="S25" s="11">
        <f t="shared" si="4"/>
        <v>0.49</v>
      </c>
      <c r="T25" s="11">
        <f t="shared" si="4"/>
        <v>0</v>
      </c>
      <c r="U25" s="11">
        <f t="shared" si="4"/>
        <v>0</v>
      </c>
      <c r="V25" s="11">
        <f t="shared" si="4"/>
        <v>0</v>
      </c>
      <c r="W25" s="11">
        <f t="shared" si="4"/>
        <v>0</v>
      </c>
    </row>
    <row r="26" spans="2:23" s="10" customFormat="1" ht="15.75" x14ac:dyDescent="0.25">
      <c r="B26" s="14"/>
      <c r="C26" s="14"/>
      <c r="D26" s="14"/>
      <c r="E26" s="41" t="s">
        <v>43</v>
      </c>
      <c r="F26" s="14"/>
      <c r="G26" s="14"/>
      <c r="H26" s="14"/>
      <c r="I26" s="14"/>
      <c r="J26" s="40">
        <f>J25*100/2400</f>
        <v>13.474999999999998</v>
      </c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</row>
    <row r="27" spans="2:23" s="10" customFormat="1" ht="31.5" x14ac:dyDescent="0.25">
      <c r="B27" s="14" t="s">
        <v>60</v>
      </c>
      <c r="C27" s="14">
        <v>391</v>
      </c>
      <c r="D27" s="14" t="s">
        <v>49</v>
      </c>
      <c r="E27" s="42" t="s">
        <v>61</v>
      </c>
      <c r="F27" s="30">
        <v>90</v>
      </c>
      <c r="G27" s="11">
        <v>19.2</v>
      </c>
      <c r="H27" s="11">
        <v>12.584</v>
      </c>
      <c r="I27" s="11">
        <v>5.8</v>
      </c>
      <c r="J27" s="17">
        <v>202.74</v>
      </c>
      <c r="K27" s="11">
        <v>0.25</v>
      </c>
      <c r="L27" s="11">
        <v>0</v>
      </c>
      <c r="M27" s="11">
        <v>0.28999999999999998</v>
      </c>
      <c r="N27" s="11">
        <v>116.5</v>
      </c>
      <c r="O27" s="11">
        <v>0</v>
      </c>
      <c r="P27" s="11">
        <v>47.82</v>
      </c>
      <c r="Q27" s="11">
        <v>24.5</v>
      </c>
      <c r="R27" s="11">
        <v>16.350000000000001</v>
      </c>
      <c r="S27" s="11">
        <v>0.76</v>
      </c>
      <c r="T27" s="11">
        <v>0</v>
      </c>
      <c r="U27" s="11">
        <v>0</v>
      </c>
      <c r="V27" s="11">
        <v>0</v>
      </c>
      <c r="W27" s="35">
        <v>0</v>
      </c>
    </row>
    <row r="28" spans="2:23" s="10" customFormat="1" ht="15.75" x14ac:dyDescent="0.25">
      <c r="B28" s="14"/>
      <c r="C28" s="14">
        <v>302</v>
      </c>
      <c r="D28" s="14" t="s">
        <v>51</v>
      </c>
      <c r="E28" s="48" t="s">
        <v>62</v>
      </c>
      <c r="F28" s="14">
        <v>180</v>
      </c>
      <c r="G28" s="11">
        <v>7.55</v>
      </c>
      <c r="H28" s="11">
        <v>16.079999999999998</v>
      </c>
      <c r="I28" s="11">
        <v>15.84</v>
      </c>
      <c r="J28" s="37">
        <v>206.4</v>
      </c>
      <c r="K28" s="11">
        <v>9.6000000000000002E-2</v>
      </c>
      <c r="L28" s="11">
        <v>0</v>
      </c>
      <c r="M28" s="11">
        <v>33.840000000000003</v>
      </c>
      <c r="N28" s="11">
        <v>103.92</v>
      </c>
      <c r="O28" s="11">
        <v>0</v>
      </c>
      <c r="P28" s="11">
        <v>22</v>
      </c>
      <c r="Q28" s="11">
        <v>22.68</v>
      </c>
      <c r="R28" s="11">
        <v>20.64</v>
      </c>
      <c r="S28" s="11">
        <v>0.97199999999999998</v>
      </c>
      <c r="T28" s="11">
        <v>0</v>
      </c>
      <c r="U28" s="11">
        <v>0</v>
      </c>
      <c r="V28" s="11">
        <v>0</v>
      </c>
      <c r="W28" s="11">
        <v>0</v>
      </c>
    </row>
    <row r="29" spans="2:23" s="10" customFormat="1" ht="15.75" x14ac:dyDescent="0.25">
      <c r="B29" s="14"/>
      <c r="C29" s="14"/>
      <c r="D29" s="14" t="s">
        <v>63</v>
      </c>
      <c r="E29" s="49" t="s">
        <v>64</v>
      </c>
      <c r="F29" s="30">
        <v>100</v>
      </c>
      <c r="G29" s="45">
        <v>2.8</v>
      </c>
      <c r="H29" s="45">
        <v>2.5</v>
      </c>
      <c r="I29" s="45">
        <v>11</v>
      </c>
      <c r="J29" s="46">
        <v>78</v>
      </c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11"/>
    </row>
    <row r="30" spans="2:23" s="10" customFormat="1" ht="15.75" x14ac:dyDescent="0.25">
      <c r="B30" s="14"/>
      <c r="C30" s="14">
        <v>518</v>
      </c>
      <c r="D30" s="32" t="s">
        <v>40</v>
      </c>
      <c r="E30" s="48" t="s">
        <v>65</v>
      </c>
      <c r="F30" s="14">
        <v>200</v>
      </c>
      <c r="G30" s="11">
        <v>0.51</v>
      </c>
      <c r="H30" s="11">
        <v>0</v>
      </c>
      <c r="I30" s="11">
        <v>33</v>
      </c>
      <c r="J30" s="37">
        <v>125</v>
      </c>
      <c r="K30" s="11">
        <v>0.04</v>
      </c>
      <c r="L30" s="11">
        <v>0</v>
      </c>
      <c r="M30" s="11">
        <v>4</v>
      </c>
      <c r="N30" s="11">
        <v>0</v>
      </c>
      <c r="O30" s="11">
        <v>0</v>
      </c>
      <c r="P30" s="11">
        <v>10.4</v>
      </c>
      <c r="Q30" s="11">
        <v>30</v>
      </c>
      <c r="R30" s="11">
        <v>24</v>
      </c>
      <c r="S30" s="11">
        <v>0.2</v>
      </c>
      <c r="T30" s="11">
        <v>0</v>
      </c>
      <c r="U30" s="11">
        <v>0</v>
      </c>
      <c r="V30" s="11">
        <v>0</v>
      </c>
      <c r="W30" s="11">
        <v>0</v>
      </c>
    </row>
    <row r="31" spans="2:23" s="10" customFormat="1" ht="15.75" x14ac:dyDescent="0.25">
      <c r="B31" s="14"/>
      <c r="C31" s="14"/>
      <c r="D31" s="32"/>
      <c r="E31" s="50" t="s">
        <v>42</v>
      </c>
      <c r="F31" s="14">
        <f t="shared" ref="F31:W31" si="5">F27+F28+F30</f>
        <v>470</v>
      </c>
      <c r="G31" s="14">
        <f t="shared" si="5"/>
        <v>27.26</v>
      </c>
      <c r="H31" s="14">
        <f t="shared" si="5"/>
        <v>28.663999999999998</v>
      </c>
      <c r="I31" s="14">
        <f t="shared" si="5"/>
        <v>54.64</v>
      </c>
      <c r="J31" s="51">
        <f t="shared" si="5"/>
        <v>534.14</v>
      </c>
      <c r="K31" s="14">
        <f t="shared" si="5"/>
        <v>0.38599999999999995</v>
      </c>
      <c r="L31" s="14">
        <f t="shared" si="5"/>
        <v>0</v>
      </c>
      <c r="M31" s="14">
        <f t="shared" si="5"/>
        <v>38.130000000000003</v>
      </c>
      <c r="N31" s="14">
        <f t="shared" si="5"/>
        <v>220.42000000000002</v>
      </c>
      <c r="O31" s="14">
        <f t="shared" si="5"/>
        <v>0</v>
      </c>
      <c r="P31" s="14">
        <f t="shared" si="5"/>
        <v>80.22</v>
      </c>
      <c r="Q31" s="14">
        <f t="shared" si="5"/>
        <v>77.180000000000007</v>
      </c>
      <c r="R31" s="14">
        <f t="shared" si="5"/>
        <v>60.99</v>
      </c>
      <c r="S31" s="14">
        <f t="shared" si="5"/>
        <v>1.9319999999999999</v>
      </c>
      <c r="T31" s="14">
        <f t="shared" si="5"/>
        <v>0</v>
      </c>
      <c r="U31" s="14">
        <f t="shared" si="5"/>
        <v>0</v>
      </c>
      <c r="V31" s="14">
        <f t="shared" si="5"/>
        <v>0</v>
      </c>
      <c r="W31" s="14">
        <f t="shared" si="5"/>
        <v>0</v>
      </c>
    </row>
    <row r="32" spans="2:23" s="10" customFormat="1" ht="15.75" x14ac:dyDescent="0.25">
      <c r="B32" s="14"/>
      <c r="C32" s="14"/>
      <c r="D32" s="14"/>
      <c r="E32" s="50" t="s">
        <v>43</v>
      </c>
      <c r="F32" s="14">
        <v>0</v>
      </c>
      <c r="G32" s="14"/>
      <c r="H32" s="14"/>
      <c r="I32" s="14"/>
      <c r="J32" s="40">
        <f>J31*100/2400</f>
        <v>22.255833333333332</v>
      </c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</row>
    <row r="33" spans="3:10" s="53" customFormat="1" ht="26.25" x14ac:dyDescent="0.4">
      <c r="C33" s="52"/>
      <c r="F33" s="52"/>
      <c r="J33" s="54">
        <f>J11+J21+J25+J31</f>
        <v>2447.27</v>
      </c>
    </row>
  </sheetData>
  <mergeCells count="9">
    <mergeCell ref="J3:J4"/>
    <mergeCell ref="K3:O3"/>
    <mergeCell ref="P3:W3"/>
    <mergeCell ref="B3:B4"/>
    <mergeCell ref="C3:C4"/>
    <mergeCell ref="D3:D4"/>
    <mergeCell ref="E3:E4"/>
    <mergeCell ref="F3:F4"/>
    <mergeCell ref="G3:I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ООО УК СГМК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Соловьев Олег Владимирович</dc:creator>
  <cp:lastModifiedBy>Соловьев Олег Владимирович</cp:lastModifiedBy>
  <dcterms:created xsi:type="dcterms:W3CDTF">2023-05-24T08:56:01Z</dcterms:created>
  <dcterms:modified xsi:type="dcterms:W3CDTF">2023-05-24T08:56:51Z</dcterms:modified>
</cp:coreProperties>
</file>