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0ADDCA9A-F334-4859-A231-20D2AC00E814}" xr6:coauthVersionLast="47" xr6:coauthVersionMax="47" xr10:uidLastSave="{00000000-0000-0000-0000-000000000000}"/>
  <bookViews>
    <workbookView xWindow="-120" yWindow="-120" windowWidth="29040" windowHeight="15840" xr2:uid="{B83F4751-0357-4E1E-A59C-C15FEB0FD91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" l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J38" i="1" s="1"/>
  <c r="I37" i="1"/>
  <c r="H37" i="1"/>
  <c r="G37" i="1"/>
  <c r="F37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J27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J26" i="1" s="1"/>
  <c r="I24" i="1"/>
  <c r="H24" i="1"/>
  <c r="G24" i="1"/>
  <c r="F24" i="1"/>
  <c r="V14" i="1"/>
  <c r="U14" i="1"/>
  <c r="R14" i="1"/>
  <c r="Q14" i="1"/>
  <c r="N14" i="1"/>
  <c r="M14" i="1"/>
  <c r="J14" i="1"/>
  <c r="I14" i="1"/>
  <c r="F14" i="1"/>
  <c r="J13" i="1"/>
  <c r="W12" i="1"/>
  <c r="W14" i="1" s="1"/>
  <c r="V12" i="1"/>
  <c r="U12" i="1"/>
  <c r="T12" i="1"/>
  <c r="T14" i="1" s="1"/>
  <c r="S12" i="1"/>
  <c r="S14" i="1" s="1"/>
  <c r="R12" i="1"/>
  <c r="Q12" i="1"/>
  <c r="P12" i="1"/>
  <c r="P14" i="1" s="1"/>
  <c r="O12" i="1"/>
  <c r="O14" i="1" s="1"/>
  <c r="N12" i="1"/>
  <c r="M12" i="1"/>
  <c r="L12" i="1"/>
  <c r="L14" i="1" s="1"/>
  <c r="K12" i="1"/>
  <c r="K14" i="1" s="1"/>
  <c r="J12" i="1"/>
  <c r="J39" i="1" s="1"/>
  <c r="I12" i="1"/>
  <c r="H12" i="1"/>
  <c r="H14" i="1" s="1"/>
  <c r="G12" i="1"/>
  <c r="G14" i="1" s="1"/>
  <c r="F12" i="1"/>
</calcChain>
</file>

<file path=xl/sharedStrings.xml><?xml version="1.0" encoding="utf-8"?>
<sst xmlns="http://schemas.openxmlformats.org/spreadsheetml/2006/main" count="87" uniqueCount="68">
  <si>
    <t>Меню</t>
  </si>
  <si>
    <t>№2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</si>
  <si>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</si>
  <si>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</si>
  <si>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</si>
  <si>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</si>
  <si>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</si>
  <si>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</si>
  <si>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</si>
  <si>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</si>
  <si>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</si>
  <si>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</si>
  <si>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</si>
  <si>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</si>
  <si>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</si>
  <si>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</si>
  <si>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</si>
  <si>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</si>
  <si>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</si>
  <si>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</si>
  <si>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</si>
  <si>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</si>
  <si>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</si>
  <si>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</si>
  <si>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</si>
  <si>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</si>
  <si>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</si>
  <si>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</si>
  <si>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</si>
  <si>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</si>
  <si>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</si>
  <si>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</si>
  <si>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Фрукты в ассортименте (груша)</t>
  </si>
  <si>
    <t xml:space="preserve"> горячее блюдо</t>
  </si>
  <si>
    <t>Запеканка из творога с ягодным соусом/ассорти бутербродное/сырнки со сметаной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</si>
  <si>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</si>
  <si>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</si>
  <si>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</si>
  <si>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</si>
  <si>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</si>
  <si>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</si>
  <si>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</si>
  <si>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</si>
  <si>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Салат из капусты со свежим перцем и кукурузой</t>
  </si>
  <si>
    <t>Обед</t>
  </si>
  <si>
    <t>1 блюдо</t>
  </si>
  <si>
    <t xml:space="preserve"> Суп картофельный с мясными фрикадельками</t>
  </si>
  <si>
    <t>2 блюдо</t>
  </si>
  <si>
    <t>Котлета мясная (говядина, свинина, курица)</t>
  </si>
  <si>
    <t>Чахохбили</t>
  </si>
  <si>
    <t>гарнир</t>
  </si>
  <si>
    <t xml:space="preserve">Картофельное пюре с маслом </t>
  </si>
  <si>
    <t>3 блюдо</t>
  </si>
  <si>
    <t>Компот из сухофруктов</t>
  </si>
  <si>
    <t>Хлеб пшеничный</t>
  </si>
  <si>
    <t>Хлеб ржаной</t>
  </si>
  <si>
    <t xml:space="preserve">Полдник </t>
  </si>
  <si>
    <t>десерт</t>
  </si>
  <si>
    <t>Булочка/печенье</t>
  </si>
  <si>
    <t xml:space="preserve">Фрукты в ассортименте </t>
  </si>
  <si>
    <t>гор. Напиток</t>
  </si>
  <si>
    <t>Чай с сахаром /напиток</t>
  </si>
  <si>
    <t>Ужин</t>
  </si>
  <si>
    <t>Люля кебаб из говядины</t>
  </si>
  <si>
    <t>Каша гречневая вязкая</t>
  </si>
  <si>
    <t>напиток</t>
  </si>
  <si>
    <t>Кисломолочный/снежок,кефир</t>
  </si>
  <si>
    <t>Сок в ассортименте/чай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</si>
</sst>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i/>
      <sz val="20"/>
      <color theme="6" tint="-0.49998474074526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4" fillId="0" borderId="0" xfId="1" applyFont="1"/>
  </cellXfs>
  <cellStyles count="2">
    <cellStyle name="Обычный" xfId="0" builtinId="0"/>
    <cellStyle name="Обычный 2 2" xfId="1" xr:uid="{1F45E694-EFCF-4B0E-B18E-AE1A2D647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06C3-460D-46B0-8701-3B53D1755EF2}">
  <dimension ref="B2:W46"/>
  <sheetViews>
    <sheetView tabSelected="1" workbookViewId="0">
      <selection sqref="A1:XFD1048576"/>
    </sheetView>
  </sheetViews>
  <sheetFormatPr defaultRowHeight="15.75" x14ac:dyDescent="0.25"/>
  <cols>
    <col min="1" max="1" width="9.140625" style="10"/>
    <col min="2" max="2" width="24" style="10" customWidth="1"/>
    <col min="3" max="3" width="20.42578125" style="49" customWidth="1"/>
    <col min="4" max="4" width="19" style="10" customWidth="1"/>
    <col min="5" max="5" width="60.140625" style="10" customWidth="1"/>
    <col min="6" max="9" width="14.140625" style="10" customWidth="1"/>
    <col min="10" max="10" width="20.5703125" style="10" customWidth="1"/>
    <col min="11" max="23" width="14.140625" style="10" customWidth="1"/>
    <col min="24" max="16384" width="9.140625" style="10"/>
  </cols>
  <sheetData>
    <row r="2" spans="2:23" s="6" customFormat="1" ht="27" x14ac:dyDescent="0.35">
      <c r="B2" s="1" t="s">
        <v>0</v>
      </c>
      <c r="C2" s="2" t="s">
        <v>1</v>
      </c>
      <c r="D2" s="3">
        <v>16</v>
      </c>
      <c r="E2" s="4" t="s">
        <v>2</v>
      </c>
      <c r="F2" s="5"/>
      <c r="J2" s="5"/>
      <c r="K2" s="7"/>
    </row>
    <row r="4" spans="2:23" x14ac:dyDescent="0.25"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/>
      <c r="I4" s="8"/>
      <c r="J4" s="9" t="s">
        <v>9</v>
      </c>
      <c r="K4" s="8" t="s">
        <v>10</v>
      </c>
      <c r="L4" s="8"/>
      <c r="M4" s="8"/>
      <c r="N4" s="8"/>
      <c r="O4" s="8"/>
      <c r="P4" s="8" t="s">
        <v>11</v>
      </c>
      <c r="Q4" s="8"/>
      <c r="R4" s="8"/>
      <c r="S4" s="8"/>
      <c r="T4" s="8"/>
      <c r="U4" s="8"/>
      <c r="V4" s="8"/>
      <c r="W4" s="8"/>
    </row>
    <row r="5" spans="2:23" x14ac:dyDescent="0.25">
      <c r="B5" s="8"/>
      <c r="C5" s="8"/>
      <c r="D5" s="8"/>
      <c r="E5" s="8"/>
      <c r="F5" s="8"/>
      <c r="G5" s="11" t="s">
        <v>12</v>
      </c>
      <c r="H5" s="11" t="s">
        <v>13</v>
      </c>
      <c r="I5" s="11" t="s">
        <v>14</v>
      </c>
      <c r="J5" s="9"/>
      <c r="K5" s="11" t="s">
        <v>15</v>
      </c>
      <c r="L5" s="11" t="s">
        <v>16</v>
      </c>
      <c r="M5" s="11" t="s">
        <v>17</v>
      </c>
      <c r="N5" s="12" t="s">
        <v>18</v>
      </c>
      <c r="O5" s="11" t="s">
        <v>19</v>
      </c>
      <c r="P5" s="11" t="s">
        <v>20</v>
      </c>
      <c r="Q5" s="11" t="s">
        <v>21</v>
      </c>
      <c r="R5" s="11" t="s">
        <v>22</v>
      </c>
      <c r="S5" s="11" t="s">
        <v>23</v>
      </c>
      <c r="T5" s="11" t="s">
        <v>24</v>
      </c>
      <c r="U5" s="11" t="s">
        <v>25</v>
      </c>
      <c r="V5" s="11" t="s">
        <v>26</v>
      </c>
      <c r="W5" s="11" t="s">
        <v>27</v>
      </c>
    </row>
    <row r="6" spans="2:23" x14ac:dyDescent="0.25">
      <c r="B6" s="11" t="s">
        <v>28</v>
      </c>
      <c r="C6" s="11" t="s">
        <v>29</v>
      </c>
      <c r="D6" s="11" t="s">
        <v>30</v>
      </c>
      <c r="E6" s="13" t="s">
        <v>31</v>
      </c>
      <c r="F6" s="11">
        <v>17</v>
      </c>
      <c r="G6" s="11">
        <v>1.7</v>
      </c>
      <c r="H6" s="11">
        <v>4.42</v>
      </c>
      <c r="I6" s="11">
        <v>0.85</v>
      </c>
      <c r="J6" s="14">
        <v>49.98</v>
      </c>
      <c r="K6" s="11">
        <v>0</v>
      </c>
      <c r="L6" s="11">
        <v>0</v>
      </c>
      <c r="M6" s="11">
        <v>0.1</v>
      </c>
      <c r="N6" s="11">
        <v>0</v>
      </c>
      <c r="O6" s="11">
        <v>0</v>
      </c>
      <c r="P6" s="11">
        <v>25.16</v>
      </c>
      <c r="Q6" s="11">
        <v>18.190000000000001</v>
      </c>
      <c r="R6" s="11">
        <v>3.74</v>
      </c>
      <c r="S6" s="11">
        <v>0.1</v>
      </c>
      <c r="T6" s="11">
        <v>0</v>
      </c>
      <c r="U6" s="11">
        <v>0</v>
      </c>
      <c r="V6" s="11">
        <v>0</v>
      </c>
      <c r="W6" s="11">
        <v>0</v>
      </c>
    </row>
    <row r="7" spans="2:23" x14ac:dyDescent="0.25">
      <c r="B7" s="11"/>
      <c r="C7" s="15">
        <v>25</v>
      </c>
      <c r="D7" s="15" t="s">
        <v>30</v>
      </c>
      <c r="E7" s="16" t="s">
        <v>32</v>
      </c>
      <c r="F7" s="17">
        <v>150</v>
      </c>
      <c r="G7" s="11">
        <v>0.6</v>
      </c>
      <c r="H7" s="11">
        <v>0.45</v>
      </c>
      <c r="I7" s="11">
        <v>12.3</v>
      </c>
      <c r="J7" s="14">
        <v>54.9</v>
      </c>
      <c r="K7" s="11">
        <v>0.03</v>
      </c>
      <c r="L7" s="11">
        <v>0.05</v>
      </c>
      <c r="M7" s="11">
        <v>7.5</v>
      </c>
      <c r="N7" s="11">
        <v>0</v>
      </c>
      <c r="O7" s="11">
        <v>0</v>
      </c>
      <c r="P7" s="11">
        <v>28.5</v>
      </c>
      <c r="Q7" s="11">
        <v>24</v>
      </c>
      <c r="R7" s="11">
        <v>18</v>
      </c>
      <c r="S7" s="11">
        <v>3.45</v>
      </c>
      <c r="T7" s="11">
        <v>232.5</v>
      </c>
      <c r="U7" s="11">
        <v>2E-3</v>
      </c>
      <c r="V7" s="11">
        <v>2.0000000000000001E-4</v>
      </c>
      <c r="W7" s="18">
        <v>0.02</v>
      </c>
    </row>
    <row r="8" spans="2:23" ht="31.5" x14ac:dyDescent="0.25">
      <c r="B8" s="11"/>
      <c r="C8" s="19">
        <v>230</v>
      </c>
      <c r="D8" s="19" t="s">
        <v>33</v>
      </c>
      <c r="E8" s="20" t="s">
        <v>34</v>
      </c>
      <c r="F8" s="19">
        <v>150</v>
      </c>
      <c r="G8" s="18">
        <v>24.38</v>
      </c>
      <c r="H8" s="18">
        <v>10.3</v>
      </c>
      <c r="I8" s="18">
        <v>35.75</v>
      </c>
      <c r="J8" s="14">
        <v>335.9</v>
      </c>
      <c r="K8" s="18">
        <v>0.06</v>
      </c>
      <c r="L8" s="18">
        <v>0.27</v>
      </c>
      <c r="M8" s="18">
        <v>3.8</v>
      </c>
      <c r="N8" s="18">
        <v>45</v>
      </c>
      <c r="O8" s="18">
        <v>0.27</v>
      </c>
      <c r="P8" s="18">
        <v>177.7</v>
      </c>
      <c r="Q8" s="18">
        <v>242.2</v>
      </c>
      <c r="R8" s="18">
        <v>28.9</v>
      </c>
      <c r="S8" s="18">
        <v>0.98</v>
      </c>
      <c r="T8" s="18">
        <v>151.4</v>
      </c>
      <c r="U8" s="18">
        <v>8.9999999999999993E-3</v>
      </c>
      <c r="V8" s="18">
        <v>0.03</v>
      </c>
      <c r="W8" s="18">
        <v>0.03</v>
      </c>
    </row>
    <row r="9" spans="2:23" x14ac:dyDescent="0.25">
      <c r="B9" s="11"/>
      <c r="C9" s="15">
        <v>113</v>
      </c>
      <c r="D9" s="15" t="s">
        <v>35</v>
      </c>
      <c r="E9" s="21" t="s">
        <v>36</v>
      </c>
      <c r="F9" s="15">
        <v>200</v>
      </c>
      <c r="G9" s="11">
        <v>0.2</v>
      </c>
      <c r="H9" s="11">
        <v>0</v>
      </c>
      <c r="I9" s="11">
        <v>11</v>
      </c>
      <c r="J9" s="22">
        <v>45.6</v>
      </c>
      <c r="K9" s="11">
        <v>0</v>
      </c>
      <c r="L9" s="11">
        <v>0</v>
      </c>
      <c r="M9" s="11">
        <v>2.6</v>
      </c>
      <c r="N9" s="11">
        <v>0</v>
      </c>
      <c r="O9" s="11">
        <v>0</v>
      </c>
      <c r="P9" s="11">
        <v>15.64</v>
      </c>
      <c r="Q9" s="11">
        <v>8.8000000000000007</v>
      </c>
      <c r="R9" s="11">
        <v>4.72</v>
      </c>
      <c r="S9" s="11">
        <v>0.8</v>
      </c>
      <c r="T9" s="11">
        <v>15.34</v>
      </c>
      <c r="U9" s="11">
        <v>0</v>
      </c>
      <c r="V9" s="11">
        <v>0</v>
      </c>
      <c r="W9" s="11">
        <v>0</v>
      </c>
    </row>
    <row r="10" spans="2:23" x14ac:dyDescent="0.25">
      <c r="B10" s="11"/>
      <c r="C10" s="23">
        <v>121</v>
      </c>
      <c r="D10" s="15" t="s">
        <v>37</v>
      </c>
      <c r="E10" s="16" t="s">
        <v>38</v>
      </c>
      <c r="F10" s="17">
        <v>30</v>
      </c>
      <c r="G10" s="11">
        <v>2.16</v>
      </c>
      <c r="H10" s="11">
        <v>0.81</v>
      </c>
      <c r="I10" s="11">
        <v>14.73</v>
      </c>
      <c r="J10" s="14">
        <v>75.66</v>
      </c>
      <c r="K10" s="11">
        <v>0.04</v>
      </c>
      <c r="L10" s="11">
        <v>0.01</v>
      </c>
      <c r="M10" s="11">
        <v>0</v>
      </c>
      <c r="N10" s="11">
        <v>0</v>
      </c>
      <c r="O10" s="11">
        <v>0</v>
      </c>
      <c r="P10" s="11">
        <v>7.5</v>
      </c>
      <c r="Q10" s="11">
        <v>24.6</v>
      </c>
      <c r="R10" s="11">
        <v>9.9</v>
      </c>
      <c r="S10" s="11">
        <v>0.45</v>
      </c>
      <c r="T10" s="11">
        <v>27.6</v>
      </c>
      <c r="U10" s="11">
        <v>0</v>
      </c>
      <c r="V10" s="11">
        <v>0</v>
      </c>
      <c r="W10" s="11">
        <v>0</v>
      </c>
    </row>
    <row r="11" spans="2:23" x14ac:dyDescent="0.25">
      <c r="B11" s="11"/>
      <c r="C11" s="15">
        <v>120</v>
      </c>
      <c r="D11" s="15" t="s">
        <v>39</v>
      </c>
      <c r="E11" s="21" t="s">
        <v>40</v>
      </c>
      <c r="F11" s="15">
        <v>20</v>
      </c>
      <c r="G11" s="11">
        <v>1.1399999999999999</v>
      </c>
      <c r="H11" s="11">
        <v>0.22</v>
      </c>
      <c r="I11" s="11">
        <v>7.44</v>
      </c>
      <c r="J11" s="22">
        <v>36.26</v>
      </c>
      <c r="K11" s="18">
        <v>0.02</v>
      </c>
      <c r="L11" s="18">
        <v>2.4E-2</v>
      </c>
      <c r="M11" s="18">
        <v>0.08</v>
      </c>
      <c r="N11" s="18">
        <v>0</v>
      </c>
      <c r="O11" s="18">
        <v>0</v>
      </c>
      <c r="P11" s="18">
        <v>6.8</v>
      </c>
      <c r="Q11" s="18">
        <v>24</v>
      </c>
      <c r="R11" s="18">
        <v>8.1999999999999993</v>
      </c>
      <c r="S11" s="18">
        <v>0.46</v>
      </c>
      <c r="T11" s="18">
        <v>73.5</v>
      </c>
      <c r="U11" s="18">
        <v>2E-3</v>
      </c>
      <c r="V11" s="18">
        <v>2E-3</v>
      </c>
      <c r="W11" s="18">
        <v>1.2E-2</v>
      </c>
    </row>
    <row r="12" spans="2:23" x14ac:dyDescent="0.25">
      <c r="B12" s="11"/>
      <c r="C12" s="19"/>
      <c r="D12" s="19"/>
      <c r="E12" s="24" t="s">
        <v>41</v>
      </c>
      <c r="F12" s="25">
        <f>SUM(F7:F11)</f>
        <v>550</v>
      </c>
      <c r="G12" s="19">
        <f t="shared" ref="G12:I12" si="0">SUM(G7:G11)</f>
        <v>28.48</v>
      </c>
      <c r="H12" s="19">
        <f t="shared" si="0"/>
        <v>11.780000000000001</v>
      </c>
      <c r="I12" s="19">
        <f t="shared" si="0"/>
        <v>81.22</v>
      </c>
      <c r="J12" s="26">
        <f>SUM(J7:J11)</f>
        <v>548.31999999999994</v>
      </c>
      <c r="K12" s="19">
        <f t="shared" ref="K12:W12" si="1">SUM(K7:K11)</f>
        <v>0.15</v>
      </c>
      <c r="L12" s="19">
        <f t="shared" si="1"/>
        <v>0.35400000000000004</v>
      </c>
      <c r="M12" s="19">
        <f t="shared" si="1"/>
        <v>13.98</v>
      </c>
      <c r="N12" s="19">
        <f t="shared" si="1"/>
        <v>45</v>
      </c>
      <c r="O12" s="19">
        <f t="shared" si="1"/>
        <v>0.27</v>
      </c>
      <c r="P12" s="19">
        <f t="shared" si="1"/>
        <v>236.14</v>
      </c>
      <c r="Q12" s="19">
        <f t="shared" si="1"/>
        <v>323.60000000000002</v>
      </c>
      <c r="R12" s="19">
        <f t="shared" si="1"/>
        <v>69.72</v>
      </c>
      <c r="S12" s="19">
        <f t="shared" si="1"/>
        <v>6.14</v>
      </c>
      <c r="T12" s="19">
        <f t="shared" si="1"/>
        <v>500.34</v>
      </c>
      <c r="U12" s="19">
        <f t="shared" si="1"/>
        <v>1.2999999999999999E-2</v>
      </c>
      <c r="V12" s="19">
        <f t="shared" si="1"/>
        <v>3.2199999999999999E-2</v>
      </c>
      <c r="W12" s="19">
        <f t="shared" si="1"/>
        <v>6.2E-2</v>
      </c>
    </row>
    <row r="13" spans="2:23" x14ac:dyDescent="0.25">
      <c r="B13" s="11"/>
      <c r="C13" s="19"/>
      <c r="D13" s="19"/>
      <c r="E13" s="24" t="s">
        <v>42</v>
      </c>
      <c r="F13" s="19"/>
      <c r="G13" s="19"/>
      <c r="H13" s="19"/>
      <c r="I13" s="19"/>
      <c r="J13" s="27">
        <f>J12/23.5</f>
        <v>23.332765957446806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2:23" x14ac:dyDescent="0.25">
      <c r="B14" s="11"/>
      <c r="C14" s="11"/>
      <c r="D14" s="11"/>
      <c r="E14" s="13" t="s">
        <v>41</v>
      </c>
      <c r="F14" s="11">
        <f>F6+F7+F9+F10+F11+F12</f>
        <v>967</v>
      </c>
      <c r="G14" s="11">
        <f t="shared" ref="G14:W14" si="2">G6+G7+G9+G10+G11+G12</f>
        <v>34.28</v>
      </c>
      <c r="H14" s="11">
        <f t="shared" si="2"/>
        <v>17.68</v>
      </c>
      <c r="I14" s="11">
        <f t="shared" si="2"/>
        <v>127.53999999999999</v>
      </c>
      <c r="J14" s="14">
        <f t="shared" si="2"/>
        <v>810.71999999999991</v>
      </c>
      <c r="K14" s="11">
        <f t="shared" si="2"/>
        <v>0.24</v>
      </c>
      <c r="L14" s="11">
        <f t="shared" si="2"/>
        <v>0.43800000000000006</v>
      </c>
      <c r="M14" s="11">
        <f t="shared" si="2"/>
        <v>24.259999999999998</v>
      </c>
      <c r="N14" s="11">
        <f t="shared" si="2"/>
        <v>45</v>
      </c>
      <c r="O14" s="11">
        <f t="shared" si="2"/>
        <v>0.27</v>
      </c>
      <c r="P14" s="11">
        <f t="shared" si="2"/>
        <v>319.74</v>
      </c>
      <c r="Q14" s="11">
        <f t="shared" si="2"/>
        <v>423.19000000000005</v>
      </c>
      <c r="R14" s="11">
        <f t="shared" si="2"/>
        <v>114.28</v>
      </c>
      <c r="S14" s="11">
        <f t="shared" si="2"/>
        <v>11.4</v>
      </c>
      <c r="T14" s="11">
        <f t="shared" si="2"/>
        <v>849.28</v>
      </c>
      <c r="U14" s="11">
        <f t="shared" si="2"/>
        <v>1.7000000000000001E-2</v>
      </c>
      <c r="V14" s="11">
        <f t="shared" si="2"/>
        <v>3.44E-2</v>
      </c>
      <c r="W14" s="11">
        <f t="shared" si="2"/>
        <v>9.4E-2</v>
      </c>
    </row>
    <row r="15" spans="2:23" x14ac:dyDescent="0.25">
      <c r="B15" s="11"/>
      <c r="C15" s="11"/>
      <c r="D15" s="11"/>
      <c r="E15" s="13" t="s">
        <v>42</v>
      </c>
      <c r="F15" s="11"/>
      <c r="G15" s="11"/>
      <c r="H15" s="11"/>
      <c r="I15" s="11"/>
      <c r="J15" s="2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2:23" x14ac:dyDescent="0.25">
      <c r="B16" s="11"/>
      <c r="C16" s="11">
        <v>271</v>
      </c>
      <c r="D16" s="11" t="s">
        <v>30</v>
      </c>
      <c r="E16" s="13" t="s">
        <v>43</v>
      </c>
      <c r="F16" s="11">
        <v>60</v>
      </c>
      <c r="G16" s="11">
        <v>0.97</v>
      </c>
      <c r="H16" s="11">
        <v>4.88</v>
      </c>
      <c r="I16" s="11">
        <v>3.8</v>
      </c>
      <c r="J16" s="14">
        <v>63.5</v>
      </c>
      <c r="K16" s="11">
        <v>1.7999999999999999E-2</v>
      </c>
      <c r="L16" s="11">
        <v>0.03</v>
      </c>
      <c r="M16" s="11">
        <v>36.119999999999997</v>
      </c>
      <c r="N16" s="11">
        <v>24</v>
      </c>
      <c r="O16" s="11">
        <v>0</v>
      </c>
      <c r="P16" s="11">
        <v>22.3</v>
      </c>
      <c r="Q16" s="11">
        <v>16.600000000000001</v>
      </c>
      <c r="R16" s="11">
        <v>7.58</v>
      </c>
      <c r="S16" s="11">
        <v>0.3</v>
      </c>
      <c r="T16" s="11">
        <v>134.26</v>
      </c>
      <c r="U16" s="11">
        <v>1.0999999999999999E-2</v>
      </c>
      <c r="V16" s="11">
        <v>1.4999999999999999E-4</v>
      </c>
      <c r="W16" s="11">
        <v>0.68</v>
      </c>
    </row>
    <row r="17" spans="2:23" x14ac:dyDescent="0.25">
      <c r="B17" s="11" t="s">
        <v>44</v>
      </c>
      <c r="C17" s="19">
        <v>49</v>
      </c>
      <c r="D17" s="28" t="s">
        <v>45</v>
      </c>
      <c r="E17" s="29" t="s">
        <v>46</v>
      </c>
      <c r="F17" s="30">
        <v>200</v>
      </c>
      <c r="G17" s="31">
        <v>8.6</v>
      </c>
      <c r="H17" s="31">
        <v>8.4</v>
      </c>
      <c r="I17" s="31">
        <v>10.8</v>
      </c>
      <c r="J17" s="32">
        <v>153.80000000000001</v>
      </c>
      <c r="K17" s="31">
        <v>0.1</v>
      </c>
      <c r="L17" s="31">
        <v>0.16</v>
      </c>
      <c r="M17" s="31">
        <v>10</v>
      </c>
      <c r="N17" s="31">
        <v>305.8</v>
      </c>
      <c r="O17" s="31">
        <v>0.36</v>
      </c>
      <c r="P17" s="31">
        <v>36.840000000000003</v>
      </c>
      <c r="Q17" s="31">
        <v>101.94</v>
      </c>
      <c r="R17" s="31">
        <v>30.52</v>
      </c>
      <c r="S17" s="31">
        <v>1.2</v>
      </c>
      <c r="T17" s="31">
        <v>199.4</v>
      </c>
      <c r="U17" s="31">
        <v>4.0000000000000001E-3</v>
      </c>
      <c r="V17" s="31">
        <v>0</v>
      </c>
      <c r="W17" s="31">
        <v>7.0000000000000007E-2</v>
      </c>
    </row>
    <row r="18" spans="2:23" x14ac:dyDescent="0.25">
      <c r="B18" s="11"/>
      <c r="C18" s="19">
        <v>90</v>
      </c>
      <c r="D18" s="28" t="s">
        <v>47</v>
      </c>
      <c r="E18" s="29" t="s">
        <v>48</v>
      </c>
      <c r="F18" s="30">
        <v>90</v>
      </c>
      <c r="G18" s="33">
        <v>15.21</v>
      </c>
      <c r="H18" s="33">
        <v>14.04</v>
      </c>
      <c r="I18" s="33">
        <v>8.91</v>
      </c>
      <c r="J18" s="34">
        <v>222.75</v>
      </c>
      <c r="K18" s="31">
        <v>0.37</v>
      </c>
      <c r="L18" s="31">
        <v>0.15</v>
      </c>
      <c r="M18" s="31">
        <v>0.09</v>
      </c>
      <c r="N18" s="31">
        <v>25.83</v>
      </c>
      <c r="O18" s="31">
        <v>0.16</v>
      </c>
      <c r="P18" s="31">
        <v>54.18</v>
      </c>
      <c r="Q18" s="31">
        <v>117.54</v>
      </c>
      <c r="R18" s="31">
        <v>24.8</v>
      </c>
      <c r="S18" s="31">
        <v>1.6</v>
      </c>
      <c r="T18" s="31">
        <v>268.38</v>
      </c>
      <c r="U18" s="31">
        <v>7.0000000000000001E-3</v>
      </c>
      <c r="V18" s="31">
        <v>2.7000000000000001E-3</v>
      </c>
      <c r="W18" s="31">
        <v>0.09</v>
      </c>
    </row>
    <row r="19" spans="2:23" x14ac:dyDescent="0.25">
      <c r="B19" s="11"/>
      <c r="C19" s="11">
        <v>150</v>
      </c>
      <c r="D19" s="11" t="s">
        <v>47</v>
      </c>
      <c r="E19" s="35" t="s">
        <v>49</v>
      </c>
      <c r="F19" s="12">
        <v>90</v>
      </c>
      <c r="G19" s="11">
        <v>20.25</v>
      </c>
      <c r="H19" s="11">
        <v>15.57</v>
      </c>
      <c r="I19" s="11">
        <v>2.34</v>
      </c>
      <c r="J19" s="14">
        <v>230.13</v>
      </c>
      <c r="K19" s="11">
        <v>0.06</v>
      </c>
      <c r="L19" s="11">
        <v>0.13</v>
      </c>
      <c r="M19" s="11">
        <v>8.5</v>
      </c>
      <c r="N19" s="11">
        <v>199.8</v>
      </c>
      <c r="O19" s="11">
        <v>0</v>
      </c>
      <c r="P19" s="11">
        <v>41.24</v>
      </c>
      <c r="Q19" s="11">
        <v>108.78</v>
      </c>
      <c r="R19" s="11">
        <v>23.68</v>
      </c>
      <c r="S19" s="11">
        <v>1.39</v>
      </c>
      <c r="T19" s="11">
        <v>287.2</v>
      </c>
      <c r="U19" s="11">
        <v>5.0000000000000001E-3</v>
      </c>
      <c r="V19" s="11">
        <v>8.9999999999999998E-4</v>
      </c>
      <c r="W19" s="11">
        <v>0.13</v>
      </c>
    </row>
    <row r="20" spans="2:23" x14ac:dyDescent="0.25">
      <c r="B20" s="11"/>
      <c r="C20" s="11">
        <v>50</v>
      </c>
      <c r="D20" s="11" t="s">
        <v>50</v>
      </c>
      <c r="E20" s="13" t="s">
        <v>51</v>
      </c>
      <c r="F20" s="11">
        <v>150</v>
      </c>
      <c r="G20" s="36">
        <v>3.3</v>
      </c>
      <c r="H20" s="36">
        <v>7.8</v>
      </c>
      <c r="I20" s="36">
        <v>22.35</v>
      </c>
      <c r="J20" s="37">
        <v>173.1</v>
      </c>
      <c r="K20" s="11">
        <v>0.14000000000000001</v>
      </c>
      <c r="L20" s="11">
        <v>0.12</v>
      </c>
      <c r="M20" s="11">
        <v>18.149999999999999</v>
      </c>
      <c r="N20" s="11">
        <v>21.6</v>
      </c>
      <c r="O20" s="11">
        <v>0.1</v>
      </c>
      <c r="P20" s="11">
        <v>36.36</v>
      </c>
      <c r="Q20" s="11">
        <v>85.5</v>
      </c>
      <c r="R20" s="11">
        <v>27.8</v>
      </c>
      <c r="S20" s="11">
        <v>1.1399999999999999</v>
      </c>
      <c r="T20" s="11">
        <v>701.4</v>
      </c>
      <c r="U20" s="11">
        <v>8.0000000000000002E-3</v>
      </c>
      <c r="V20" s="11">
        <v>2E-3</v>
      </c>
      <c r="W20" s="11">
        <v>4.2000000000000003E-2</v>
      </c>
    </row>
    <row r="21" spans="2:23" x14ac:dyDescent="0.25">
      <c r="B21" s="11"/>
      <c r="C21" s="38">
        <v>98</v>
      </c>
      <c r="D21" s="38" t="s">
        <v>52</v>
      </c>
      <c r="E21" s="39" t="s">
        <v>53</v>
      </c>
      <c r="F21" s="38">
        <v>200</v>
      </c>
      <c r="G21" s="40">
        <v>0.4</v>
      </c>
      <c r="H21" s="40">
        <v>0</v>
      </c>
      <c r="I21" s="40">
        <v>27</v>
      </c>
      <c r="J21" s="41">
        <v>110</v>
      </c>
      <c r="K21" s="40">
        <v>0</v>
      </c>
      <c r="L21" s="40">
        <v>0</v>
      </c>
      <c r="M21" s="40">
        <v>1.4</v>
      </c>
      <c r="N21" s="40">
        <v>0</v>
      </c>
      <c r="O21" s="40">
        <v>0</v>
      </c>
      <c r="P21" s="40">
        <v>12.8</v>
      </c>
      <c r="Q21" s="40">
        <v>2.2000000000000002</v>
      </c>
      <c r="R21" s="40">
        <v>1.8</v>
      </c>
      <c r="S21" s="40">
        <v>0.5</v>
      </c>
      <c r="T21" s="40">
        <v>0.6</v>
      </c>
      <c r="U21" s="40">
        <v>0</v>
      </c>
      <c r="V21" s="40">
        <v>0</v>
      </c>
      <c r="W21" s="40">
        <v>0</v>
      </c>
    </row>
    <row r="22" spans="2:23" x14ac:dyDescent="0.25">
      <c r="B22" s="11"/>
      <c r="C22" s="23">
        <v>119</v>
      </c>
      <c r="D22" s="11" t="s">
        <v>37</v>
      </c>
      <c r="E22" s="13" t="s">
        <v>54</v>
      </c>
      <c r="F22" s="11">
        <v>30</v>
      </c>
      <c r="G22" s="11">
        <v>2.13</v>
      </c>
      <c r="H22" s="11">
        <v>0.21</v>
      </c>
      <c r="I22" s="11">
        <v>13.26</v>
      </c>
      <c r="J22" s="22">
        <v>72</v>
      </c>
      <c r="K22" s="11">
        <v>0.03</v>
      </c>
      <c r="L22" s="11">
        <v>0.01</v>
      </c>
      <c r="M22" s="11">
        <v>0</v>
      </c>
      <c r="N22" s="11">
        <v>0</v>
      </c>
      <c r="O22" s="11">
        <v>0</v>
      </c>
      <c r="P22" s="11">
        <v>11.1</v>
      </c>
      <c r="Q22" s="11">
        <v>65.400000000000006</v>
      </c>
      <c r="R22" s="11">
        <v>19.5</v>
      </c>
      <c r="S22" s="11">
        <v>0.84</v>
      </c>
      <c r="T22" s="11">
        <v>27.9</v>
      </c>
      <c r="U22" s="11">
        <v>1E-3</v>
      </c>
      <c r="V22" s="11">
        <v>2E-3</v>
      </c>
      <c r="W22" s="11">
        <v>0</v>
      </c>
    </row>
    <row r="23" spans="2:23" x14ac:dyDescent="0.25">
      <c r="B23" s="11"/>
      <c r="C23" s="11">
        <v>120</v>
      </c>
      <c r="D23" s="11" t="s">
        <v>39</v>
      </c>
      <c r="E23" s="13" t="s">
        <v>55</v>
      </c>
      <c r="F23" s="11">
        <v>20</v>
      </c>
      <c r="G23" s="11">
        <v>1.1399999999999999</v>
      </c>
      <c r="H23" s="11">
        <v>0.22</v>
      </c>
      <c r="I23" s="11">
        <v>7.44</v>
      </c>
      <c r="J23" s="22">
        <v>36.26</v>
      </c>
      <c r="K23" s="11">
        <v>0.02</v>
      </c>
      <c r="L23" s="11">
        <v>2.4E-2</v>
      </c>
      <c r="M23" s="11">
        <v>0.08</v>
      </c>
      <c r="N23" s="11">
        <v>0</v>
      </c>
      <c r="O23" s="11">
        <v>0</v>
      </c>
      <c r="P23" s="11">
        <v>6.8</v>
      </c>
      <c r="Q23" s="11">
        <v>24</v>
      </c>
      <c r="R23" s="11">
        <v>8.1999999999999993</v>
      </c>
      <c r="S23" s="11">
        <v>0.46</v>
      </c>
      <c r="T23" s="11">
        <v>73.5</v>
      </c>
      <c r="U23" s="11">
        <v>2E-3</v>
      </c>
      <c r="V23" s="11">
        <v>2E-3</v>
      </c>
      <c r="W23" s="11">
        <v>1.2E-2</v>
      </c>
    </row>
    <row r="24" spans="2:23" x14ac:dyDescent="0.25">
      <c r="B24" s="42"/>
      <c r="C24" s="11"/>
      <c r="D24" s="11"/>
      <c r="E24" s="43" t="s">
        <v>41</v>
      </c>
      <c r="F24" s="11">
        <f>F16+F17+F18+F20+F21+F22+F23</f>
        <v>750</v>
      </c>
      <c r="G24" s="11">
        <f>G16+G17+G18+G20+G21+G22+G23</f>
        <v>31.75</v>
      </c>
      <c r="H24" s="11">
        <f t="shared" ref="H24:W24" si="3">H16+H17+H18+H20+H21+H22+H23</f>
        <v>35.549999999999997</v>
      </c>
      <c r="I24" s="11">
        <f t="shared" si="3"/>
        <v>93.56</v>
      </c>
      <c r="J24" s="14">
        <f t="shared" si="3"/>
        <v>831.41</v>
      </c>
      <c r="K24" s="11">
        <f t="shared" si="3"/>
        <v>0.67800000000000005</v>
      </c>
      <c r="L24" s="11">
        <f t="shared" si="3"/>
        <v>0.49399999999999999</v>
      </c>
      <c r="M24" s="11">
        <f t="shared" si="3"/>
        <v>65.84</v>
      </c>
      <c r="N24" s="11">
        <f t="shared" si="3"/>
        <v>377.23</v>
      </c>
      <c r="O24" s="11">
        <f t="shared" si="3"/>
        <v>0.62</v>
      </c>
      <c r="P24" s="11">
        <f t="shared" si="3"/>
        <v>180.38000000000002</v>
      </c>
      <c r="Q24" s="11">
        <f t="shared" si="3"/>
        <v>413.17999999999995</v>
      </c>
      <c r="R24" s="11">
        <f t="shared" si="3"/>
        <v>120.2</v>
      </c>
      <c r="S24" s="11">
        <f t="shared" si="3"/>
        <v>6.04</v>
      </c>
      <c r="T24" s="11">
        <f t="shared" si="3"/>
        <v>1405.44</v>
      </c>
      <c r="U24" s="11">
        <f t="shared" si="3"/>
        <v>3.3000000000000002E-2</v>
      </c>
      <c r="V24" s="11">
        <f t="shared" si="3"/>
        <v>8.8500000000000002E-3</v>
      </c>
      <c r="W24" s="11">
        <f t="shared" si="3"/>
        <v>0.89400000000000002</v>
      </c>
    </row>
    <row r="25" spans="2:23" x14ac:dyDescent="0.25">
      <c r="B25" s="42"/>
      <c r="C25" s="11"/>
      <c r="D25" s="11"/>
      <c r="E25" s="43" t="s">
        <v>41</v>
      </c>
      <c r="F25" s="11">
        <f>F16+F17+F19+F20+F21+F22+F23</f>
        <v>750</v>
      </c>
      <c r="G25" s="11">
        <f>G16+G17+G19+G20+G21+G22+G23</f>
        <v>36.79</v>
      </c>
      <c r="H25" s="11">
        <f t="shared" ref="H25:W25" si="4">H16+H17+H19+H20+H21+H22+H23</f>
        <v>37.08</v>
      </c>
      <c r="I25" s="11">
        <f t="shared" si="4"/>
        <v>86.990000000000009</v>
      </c>
      <c r="J25" s="14">
        <f t="shared" si="4"/>
        <v>838.79</v>
      </c>
      <c r="K25" s="11">
        <f t="shared" si="4"/>
        <v>0.36799999999999999</v>
      </c>
      <c r="L25" s="11">
        <f t="shared" si="4"/>
        <v>0.47400000000000003</v>
      </c>
      <c r="M25" s="11">
        <f t="shared" si="4"/>
        <v>74.25</v>
      </c>
      <c r="N25" s="11">
        <f t="shared" si="4"/>
        <v>551.20000000000005</v>
      </c>
      <c r="O25" s="11">
        <f t="shared" si="4"/>
        <v>0.45999999999999996</v>
      </c>
      <c r="P25" s="11">
        <f t="shared" si="4"/>
        <v>167.44000000000003</v>
      </c>
      <c r="Q25" s="11">
        <f t="shared" si="4"/>
        <v>404.41999999999996</v>
      </c>
      <c r="R25" s="11">
        <f t="shared" si="4"/>
        <v>119.08</v>
      </c>
      <c r="S25" s="11">
        <f t="shared" si="4"/>
        <v>5.8299999999999992</v>
      </c>
      <c r="T25" s="11">
        <f t="shared" si="4"/>
        <v>1424.2599999999998</v>
      </c>
      <c r="U25" s="11">
        <f t="shared" si="4"/>
        <v>3.1E-2</v>
      </c>
      <c r="V25" s="11">
        <f t="shared" si="4"/>
        <v>7.0499999999999998E-3</v>
      </c>
      <c r="W25" s="11">
        <f t="shared" si="4"/>
        <v>0.93400000000000005</v>
      </c>
    </row>
    <row r="26" spans="2:23" x14ac:dyDescent="0.25">
      <c r="B26" s="42"/>
      <c r="C26" s="11"/>
      <c r="D26" s="11"/>
      <c r="E26" s="43" t="s">
        <v>42</v>
      </c>
      <c r="F26" s="11"/>
      <c r="G26" s="11"/>
      <c r="H26" s="11"/>
      <c r="I26" s="11"/>
      <c r="J26" s="22">
        <f>J24/23.5</f>
        <v>35.379148936170211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2:23" x14ac:dyDescent="0.25">
      <c r="B27" s="42"/>
      <c r="C27" s="11"/>
      <c r="D27" s="11"/>
      <c r="E27" s="43" t="s">
        <v>42</v>
      </c>
      <c r="F27" s="11"/>
      <c r="G27" s="11"/>
      <c r="H27" s="11"/>
      <c r="I27" s="11"/>
      <c r="J27" s="22">
        <f>J25/23.5</f>
        <v>35.693191489361702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2:23" x14ac:dyDescent="0.25">
      <c r="B28" s="15" t="s">
        <v>56</v>
      </c>
      <c r="C28" s="15"/>
      <c r="D28" s="15" t="s">
        <v>57</v>
      </c>
      <c r="E28" s="21" t="s">
        <v>58</v>
      </c>
      <c r="F28" s="15">
        <v>50</v>
      </c>
      <c r="G28" s="11">
        <v>3.74</v>
      </c>
      <c r="H28" s="11">
        <v>0.95</v>
      </c>
      <c r="I28" s="11">
        <v>25.2</v>
      </c>
      <c r="J28" s="22">
        <v>268</v>
      </c>
      <c r="K28" s="11">
        <v>0.06</v>
      </c>
      <c r="L28" s="11">
        <v>0</v>
      </c>
      <c r="M28" s="11">
        <v>4.4000000000000004</v>
      </c>
      <c r="N28" s="11">
        <v>0.37</v>
      </c>
      <c r="O28" s="11">
        <v>0</v>
      </c>
      <c r="P28" s="11">
        <v>35.4</v>
      </c>
      <c r="Q28" s="11">
        <v>52</v>
      </c>
      <c r="R28" s="11">
        <v>4.5</v>
      </c>
      <c r="S28" s="11">
        <v>0.42</v>
      </c>
      <c r="T28" s="11">
        <v>0</v>
      </c>
      <c r="U28" s="11">
        <v>0</v>
      </c>
      <c r="V28" s="11">
        <v>0</v>
      </c>
      <c r="W28" s="11">
        <v>0</v>
      </c>
    </row>
    <row r="29" spans="2:23" x14ac:dyDescent="0.25">
      <c r="B29" s="15"/>
      <c r="C29" s="15">
        <v>27</v>
      </c>
      <c r="D29" s="15" t="s">
        <v>30</v>
      </c>
      <c r="E29" s="16" t="s">
        <v>59</v>
      </c>
      <c r="F29" s="17">
        <v>100</v>
      </c>
      <c r="G29" s="11">
        <v>0.8</v>
      </c>
      <c r="H29" s="11">
        <v>0.3</v>
      </c>
      <c r="I29" s="11">
        <v>9.6</v>
      </c>
      <c r="J29" s="14">
        <v>49</v>
      </c>
      <c r="K29" s="11">
        <v>0.06</v>
      </c>
      <c r="L29" s="11">
        <v>0.04</v>
      </c>
      <c r="M29" s="11">
        <v>10</v>
      </c>
      <c r="N29" s="11">
        <v>20</v>
      </c>
      <c r="O29" s="11">
        <v>0</v>
      </c>
      <c r="P29" s="11">
        <v>20</v>
      </c>
      <c r="Q29" s="11">
        <v>20</v>
      </c>
      <c r="R29" s="11">
        <v>9</v>
      </c>
      <c r="S29" s="11">
        <v>0.5</v>
      </c>
      <c r="T29" s="11">
        <v>214</v>
      </c>
      <c r="U29" s="11">
        <v>4.0000000000000001E-3</v>
      </c>
      <c r="V29" s="11">
        <v>1E-4</v>
      </c>
      <c r="W29" s="18">
        <v>0</v>
      </c>
    </row>
    <row r="30" spans="2:23" x14ac:dyDescent="0.25">
      <c r="B30" s="15"/>
      <c r="C30" s="19">
        <v>114</v>
      </c>
      <c r="D30" s="19" t="s">
        <v>60</v>
      </c>
      <c r="E30" s="44" t="s">
        <v>61</v>
      </c>
      <c r="F30" s="45">
        <v>200</v>
      </c>
      <c r="G30" s="18">
        <v>0.2</v>
      </c>
      <c r="H30" s="18">
        <v>0</v>
      </c>
      <c r="I30" s="18">
        <v>11</v>
      </c>
      <c r="J30" s="14">
        <v>44.8</v>
      </c>
      <c r="K30" s="18">
        <v>0</v>
      </c>
      <c r="L30" s="18">
        <v>0</v>
      </c>
      <c r="M30" s="18">
        <v>0.08</v>
      </c>
      <c r="N30" s="18">
        <v>0</v>
      </c>
      <c r="O30" s="18">
        <v>0</v>
      </c>
      <c r="P30" s="18">
        <v>13.56</v>
      </c>
      <c r="Q30" s="18">
        <v>7.66</v>
      </c>
      <c r="R30" s="18">
        <v>4.08</v>
      </c>
      <c r="S30" s="18">
        <v>0.8</v>
      </c>
      <c r="T30" s="18">
        <v>0.68</v>
      </c>
      <c r="U30" s="18">
        <v>0</v>
      </c>
      <c r="V30" s="18">
        <v>0</v>
      </c>
      <c r="W30" s="11">
        <v>0</v>
      </c>
    </row>
    <row r="31" spans="2:23" x14ac:dyDescent="0.25">
      <c r="B31" s="15"/>
      <c r="C31" s="15"/>
      <c r="D31" s="15"/>
      <c r="E31" s="24" t="s">
        <v>41</v>
      </c>
      <c r="F31" s="15">
        <f>SUM(F28:F30)</f>
        <v>350</v>
      </c>
      <c r="G31" s="11">
        <f>G28+G30</f>
        <v>3.9400000000000004</v>
      </c>
      <c r="H31" s="11">
        <f t="shared" ref="H31:W31" si="5">H28+H30</f>
        <v>0.95</v>
      </c>
      <c r="I31" s="11">
        <f t="shared" si="5"/>
        <v>36.200000000000003</v>
      </c>
      <c r="J31" s="22">
        <f>J28+J30+J29</f>
        <v>361.8</v>
      </c>
      <c r="K31" s="11">
        <f t="shared" si="5"/>
        <v>0.06</v>
      </c>
      <c r="L31" s="11">
        <f t="shared" si="5"/>
        <v>0</v>
      </c>
      <c r="M31" s="11">
        <f t="shared" si="5"/>
        <v>4.4800000000000004</v>
      </c>
      <c r="N31" s="11">
        <f t="shared" si="5"/>
        <v>0.37</v>
      </c>
      <c r="O31" s="11">
        <f t="shared" si="5"/>
        <v>0</v>
      </c>
      <c r="P31" s="11">
        <f t="shared" si="5"/>
        <v>48.96</v>
      </c>
      <c r="Q31" s="11">
        <f t="shared" si="5"/>
        <v>59.66</v>
      </c>
      <c r="R31" s="11">
        <f t="shared" si="5"/>
        <v>8.58</v>
      </c>
      <c r="S31" s="11">
        <f t="shared" si="5"/>
        <v>1.22</v>
      </c>
      <c r="T31" s="11">
        <f t="shared" si="5"/>
        <v>0.68</v>
      </c>
      <c r="U31" s="11">
        <f t="shared" si="5"/>
        <v>0</v>
      </c>
      <c r="V31" s="11">
        <f t="shared" si="5"/>
        <v>0</v>
      </c>
      <c r="W31" s="11">
        <f t="shared" si="5"/>
        <v>0</v>
      </c>
    </row>
    <row r="32" spans="2:23" x14ac:dyDescent="0.25">
      <c r="B32" s="15"/>
      <c r="C32" s="15"/>
      <c r="D32" s="15"/>
      <c r="E32" s="24" t="s">
        <v>42</v>
      </c>
      <c r="F32" s="15"/>
      <c r="G32" s="15"/>
      <c r="H32" s="15"/>
      <c r="I32" s="15"/>
      <c r="J32" s="46">
        <f>J31*100/2400</f>
        <v>15.074999999999999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2:23" x14ac:dyDescent="0.25">
      <c r="B33" s="15" t="s">
        <v>62</v>
      </c>
      <c r="C33" s="15">
        <v>428</v>
      </c>
      <c r="D33" s="15" t="s">
        <v>47</v>
      </c>
      <c r="E33" s="16" t="s">
        <v>63</v>
      </c>
      <c r="F33" s="17">
        <v>90</v>
      </c>
      <c r="G33" s="11">
        <v>21.375</v>
      </c>
      <c r="H33" s="11">
        <v>18.45</v>
      </c>
      <c r="I33" s="11">
        <v>0.9</v>
      </c>
      <c r="J33" s="14">
        <v>272.25</v>
      </c>
      <c r="K33" s="11">
        <v>0.09</v>
      </c>
      <c r="L33" s="11">
        <v>0</v>
      </c>
      <c r="M33" s="11">
        <v>0.36</v>
      </c>
      <c r="N33" s="11">
        <v>0</v>
      </c>
      <c r="O33" s="11">
        <v>0</v>
      </c>
      <c r="P33" s="11">
        <v>16.079999999999998</v>
      </c>
      <c r="Q33" s="11">
        <v>25.75</v>
      </c>
      <c r="R33" s="11">
        <v>15.52</v>
      </c>
      <c r="S33" s="11">
        <v>1.23</v>
      </c>
      <c r="T33" s="11">
        <v>0</v>
      </c>
      <c r="U33" s="11">
        <v>0</v>
      </c>
      <c r="V33" s="11">
        <v>0</v>
      </c>
      <c r="W33" s="18">
        <v>0</v>
      </c>
    </row>
    <row r="34" spans="2:23" x14ac:dyDescent="0.25">
      <c r="B34" s="15"/>
      <c r="C34" s="19">
        <v>227</v>
      </c>
      <c r="D34" s="28" t="s">
        <v>50</v>
      </c>
      <c r="E34" s="29" t="s">
        <v>64</v>
      </c>
      <c r="F34" s="30">
        <v>150</v>
      </c>
      <c r="G34" s="31">
        <v>4.3499999999999996</v>
      </c>
      <c r="H34" s="31">
        <v>3.9</v>
      </c>
      <c r="I34" s="31">
        <v>20.399999999999999</v>
      </c>
      <c r="J34" s="32">
        <v>134.25</v>
      </c>
      <c r="K34" s="31">
        <v>0.12</v>
      </c>
      <c r="L34" s="31">
        <v>0.08</v>
      </c>
      <c r="M34" s="31">
        <v>0</v>
      </c>
      <c r="N34" s="31">
        <v>19.5</v>
      </c>
      <c r="O34" s="31">
        <v>0.08</v>
      </c>
      <c r="P34" s="31">
        <v>7.92</v>
      </c>
      <c r="Q34" s="31">
        <v>109.87</v>
      </c>
      <c r="R34" s="31">
        <v>73.540000000000006</v>
      </c>
      <c r="S34" s="31">
        <v>2.46</v>
      </c>
      <c r="T34" s="31">
        <v>137.4</v>
      </c>
      <c r="U34" s="31">
        <v>2E-3</v>
      </c>
      <c r="V34" s="31">
        <v>2E-3</v>
      </c>
      <c r="W34" s="31">
        <v>8.9999999999999993E-3</v>
      </c>
    </row>
    <row r="35" spans="2:23" x14ac:dyDescent="0.25">
      <c r="B35" s="15"/>
      <c r="C35" s="19"/>
      <c r="D35" s="15" t="s">
        <v>65</v>
      </c>
      <c r="E35" s="47" t="s">
        <v>66</v>
      </c>
      <c r="F35" s="17">
        <v>100</v>
      </c>
      <c r="G35" s="23">
        <v>2.8</v>
      </c>
      <c r="H35" s="23">
        <v>2.5</v>
      </c>
      <c r="I35" s="23">
        <v>11</v>
      </c>
      <c r="J35" s="32">
        <v>78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31"/>
    </row>
    <row r="36" spans="2:23" x14ac:dyDescent="0.25">
      <c r="B36" s="15"/>
      <c r="C36" s="15">
        <v>518</v>
      </c>
      <c r="D36" s="19" t="s">
        <v>52</v>
      </c>
      <c r="E36" s="21" t="s">
        <v>67</v>
      </c>
      <c r="F36" s="15">
        <v>200</v>
      </c>
      <c r="G36" s="11">
        <v>0.51</v>
      </c>
      <c r="H36" s="11">
        <v>0</v>
      </c>
      <c r="I36" s="11">
        <v>33</v>
      </c>
      <c r="J36" s="22">
        <v>125</v>
      </c>
      <c r="K36" s="11">
        <v>0.04</v>
      </c>
      <c r="L36" s="11">
        <v>0</v>
      </c>
      <c r="M36" s="11">
        <v>4</v>
      </c>
      <c r="N36" s="11">
        <v>0</v>
      </c>
      <c r="O36" s="11">
        <v>0</v>
      </c>
      <c r="P36" s="11">
        <v>10.4</v>
      </c>
      <c r="Q36" s="11">
        <v>30</v>
      </c>
      <c r="R36" s="11">
        <v>24</v>
      </c>
      <c r="S36" s="11">
        <v>0.2</v>
      </c>
      <c r="T36" s="11">
        <v>0</v>
      </c>
      <c r="U36" s="11">
        <v>0</v>
      </c>
      <c r="V36" s="11">
        <v>0</v>
      </c>
      <c r="W36" s="11">
        <v>0</v>
      </c>
    </row>
    <row r="37" spans="2:23" x14ac:dyDescent="0.25">
      <c r="B37" s="15"/>
      <c r="C37" s="15"/>
      <c r="D37" s="19"/>
      <c r="E37" s="24" t="s">
        <v>41</v>
      </c>
      <c r="F37" s="15">
        <f>F33+F34+F36</f>
        <v>440</v>
      </c>
      <c r="G37" s="15">
        <f t="shared" ref="G37:W37" si="6">G33+G34+G36</f>
        <v>26.235000000000003</v>
      </c>
      <c r="H37" s="15">
        <f t="shared" si="6"/>
        <v>22.349999999999998</v>
      </c>
      <c r="I37" s="15">
        <f t="shared" si="6"/>
        <v>54.3</v>
      </c>
      <c r="J37" s="48">
        <f t="shared" si="6"/>
        <v>531.5</v>
      </c>
      <c r="K37" s="15">
        <f t="shared" si="6"/>
        <v>0.25</v>
      </c>
      <c r="L37" s="15">
        <f t="shared" si="6"/>
        <v>0.08</v>
      </c>
      <c r="M37" s="15">
        <f t="shared" si="6"/>
        <v>4.3600000000000003</v>
      </c>
      <c r="N37" s="15">
        <f t="shared" si="6"/>
        <v>19.5</v>
      </c>
      <c r="O37" s="15">
        <f t="shared" si="6"/>
        <v>0.08</v>
      </c>
      <c r="P37" s="15">
        <f t="shared" si="6"/>
        <v>34.4</v>
      </c>
      <c r="Q37" s="15">
        <f t="shared" si="6"/>
        <v>165.62</v>
      </c>
      <c r="R37" s="15">
        <f t="shared" si="6"/>
        <v>113.06</v>
      </c>
      <c r="S37" s="15">
        <f t="shared" si="6"/>
        <v>3.89</v>
      </c>
      <c r="T37" s="15">
        <f t="shared" si="6"/>
        <v>137.4</v>
      </c>
      <c r="U37" s="15">
        <f t="shared" si="6"/>
        <v>2E-3</v>
      </c>
      <c r="V37" s="15">
        <f t="shared" si="6"/>
        <v>2E-3</v>
      </c>
      <c r="W37" s="15">
        <f t="shared" si="6"/>
        <v>8.9999999999999993E-3</v>
      </c>
    </row>
    <row r="38" spans="2:23" x14ac:dyDescent="0.25">
      <c r="B38" s="15"/>
      <c r="C38" s="15"/>
      <c r="D38" s="15"/>
      <c r="E38" s="24" t="s">
        <v>42</v>
      </c>
      <c r="F38" s="15">
        <v>0</v>
      </c>
      <c r="G38" s="15"/>
      <c r="H38" s="15"/>
      <c r="I38" s="15"/>
      <c r="J38" s="46">
        <f>J37*100/2400</f>
        <v>22.145833333333332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2:23" ht="25.5" x14ac:dyDescent="0.35">
      <c r="J39" s="50">
        <f>J12+J25+J31+J37</f>
        <v>2280.41</v>
      </c>
    </row>
    <row r="42" spans="2:23" s="51" customFormat="1" x14ac:dyDescent="0.25"/>
    <row r="43" spans="2:23" s="51" customFormat="1" x14ac:dyDescent="0.25"/>
    <row r="44" spans="2:23" s="51" customFormat="1" x14ac:dyDescent="0.25"/>
    <row r="45" spans="2:23" s="51" customFormat="1" x14ac:dyDescent="0.25"/>
    <row r="46" spans="2:23" s="51" customFormat="1" x14ac:dyDescent="0.25"/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2023-05-24T08:55:21Z</dcterms:created>
  <dcterms:modified xsi:type="dcterms:W3CDTF">2023-05-24T08:55:55Z</dcterms:modified>
</cp:coreProperties>
</file>