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mk-portal\АНОО НОШ Интеллект Академия\#Соловьев О.В#\_СТОЛОВАЯ\"/>
    </mc:Choice>
  </mc:AlternateContent>
  <xr:revisionPtr revIDLastSave="0" documentId="8_{F1233BDF-C505-414A-9161-664254307773}" xr6:coauthVersionLast="47" xr6:coauthVersionMax="47" xr10:uidLastSave="{00000000-0000-0000-0000-000000000000}"/>
  <bookViews>
    <workbookView xWindow="-120" yWindow="-120" windowWidth="29040" windowHeight="15840" xr2:uid="{41C97EEA-1C7D-4A56-849D-E4947BDCE87F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" l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J32" i="1" s="1"/>
  <c r="I31" i="1"/>
  <c r="H31" i="1"/>
  <c r="G31" i="1"/>
  <c r="F31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J27" i="1" s="1"/>
  <c r="I26" i="1"/>
  <c r="H26" i="1"/>
  <c r="G26" i="1"/>
  <c r="F26" i="1"/>
  <c r="J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J33" i="1" s="1"/>
  <c r="I13" i="1"/>
  <c r="H13" i="1"/>
  <c r="G13" i="1"/>
  <c r="F13" i="1"/>
</calcChain>
</file>

<file path=xl/sharedStrings.xml><?xml version="1.0" encoding="utf-8"?>
<sst xmlns="http://schemas.openxmlformats.org/spreadsheetml/2006/main" count="79" uniqueCount="66">
  <si>
    <t>Меню</t>
  </si>
  <si>
    <t>№5</t>
  </si>
  <si>
    <t>мая 2023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</si>
  <si>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</si>
  <si>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</si>
  <si>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</si>
  <si>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</si>
  <si>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</si>
  <si>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</si>
  <si>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</si>
  <si>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</si>
  <si>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</si>
  <si>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</si>
  <si>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</si>
  <si>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</si>
  <si>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</si>
  <si>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</si>
  <si>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</si>
  <si>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</si>
  <si>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</si>
  <si>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</si>
  <si>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</si>
  <si>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</si>
  <si>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</si>
  <si>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</si>
  <si>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</si>
  <si>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</si>
  <si>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</si>
  <si>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</si>
  <si>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</si>
  <si>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</si>
  <si>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Масло сливочное порциями</t>
  </si>
  <si>
    <t>Брускета запеченная</t>
  </si>
  <si>
    <t>гарнир</t>
  </si>
  <si>
    <t>Каша гречневая вязкая с маслом</t>
  </si>
  <si>
    <t>гор. Напиток</t>
  </si>
  <si>
    <t>Какао с молоком</t>
  </si>
  <si>
    <t>хлеб пшеничный</t>
  </si>
  <si>
    <t>Хлеб пшеничный/батон йодированный</t>
  </si>
  <si>
    <t>хлеб ржаной</t>
  </si>
  <si>
    <t>Хлеб ржаной</t>
  </si>
  <si>
    <t>Итого за прием пищи:</t>
  </si>
  <si>
    <t>Обед</t>
  </si>
  <si>
    <t xml:space="preserve"> закуска</t>
  </si>
  <si>
    <t>Салат из капусты с морковью</t>
  </si>
  <si>
    <t>1 блюдо</t>
  </si>
  <si>
    <t>Щи с мясом и сметаной</t>
  </si>
  <si>
    <t>2 блюдо</t>
  </si>
  <si>
    <t>Биточек из птицы</t>
  </si>
  <si>
    <t xml:space="preserve"> гарнир</t>
  </si>
  <si>
    <t>Фарфале отварные с маслом/спагетти</t>
  </si>
  <si>
    <t>хол.напиток</t>
  </si>
  <si>
    <t>Компот из кураги</t>
  </si>
  <si>
    <t>Хлеб пшеничный</t>
  </si>
  <si>
    <t>Доля суточной потребности в энергии, %</t>
  </si>
  <si>
    <t xml:space="preserve">Полдник </t>
  </si>
  <si>
    <t>десерт</t>
  </si>
  <si>
    <t>Вафли/булочка/Кулич пасхальный</t>
  </si>
  <si>
    <t>3 блюдо</t>
  </si>
  <si>
    <t>Молоко/чай</t>
  </si>
  <si>
    <t xml:space="preserve">Фрукты в ассортименте </t>
  </si>
  <si>
    <t>Ужин</t>
  </si>
  <si>
    <t>Пельмени отварные с маслом/вареники</t>
  </si>
  <si>
    <t>напиток</t>
  </si>
  <si>
    <t>Кисломолочный/снежок,кефир</t>
  </si>
  <si>
    <t>Сок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</si>
</sst>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rgb="FF000000"/>
      <name val="Times New Roman"/>
      <family val="1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3" fillId="0" borderId="1" xfId="1" applyFont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/>
    <xf numFmtId="164" fontId="15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 2" xfId="1" xr:uid="{B20FEA19-9B65-48CA-B816-0A93559787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D386-4FD2-4AFC-96C2-2A8B48014381}">
  <dimension ref="B2:W33"/>
  <sheetViews>
    <sheetView tabSelected="1" workbookViewId="0">
      <selection sqref="A1:XFD1048576"/>
    </sheetView>
  </sheetViews>
  <sheetFormatPr defaultRowHeight="15" x14ac:dyDescent="0.25"/>
  <cols>
    <col min="1" max="1" width="9.140625" style="7"/>
    <col min="2" max="2" width="24.42578125" style="7" customWidth="1"/>
    <col min="3" max="3" width="21.85546875" style="55" customWidth="1"/>
    <col min="4" max="4" width="20.85546875" style="7" customWidth="1"/>
    <col min="5" max="5" width="54.28515625" style="7" customWidth="1"/>
    <col min="6" max="23" width="14.5703125" style="7" customWidth="1"/>
    <col min="24" max="16384" width="9.140625" style="7"/>
  </cols>
  <sheetData>
    <row r="2" spans="2:23" ht="27" x14ac:dyDescent="0.35">
      <c r="B2" s="1" t="s">
        <v>0</v>
      </c>
      <c r="C2" s="2" t="s">
        <v>1</v>
      </c>
      <c r="D2" s="3">
        <v>19</v>
      </c>
      <c r="E2" s="4" t="s">
        <v>2</v>
      </c>
      <c r="F2" s="5"/>
      <c r="G2" s="6"/>
      <c r="J2" s="5"/>
      <c r="K2" s="8"/>
    </row>
    <row r="4" spans="2:23" s="12" customFormat="1" ht="15.75" x14ac:dyDescent="0.25">
      <c r="B4" s="9" t="s">
        <v>3</v>
      </c>
      <c r="C4" s="10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0"/>
      <c r="I4" s="10"/>
      <c r="J4" s="11" t="s">
        <v>9</v>
      </c>
      <c r="K4" s="10" t="s">
        <v>10</v>
      </c>
      <c r="L4" s="10"/>
      <c r="M4" s="10"/>
      <c r="N4" s="10"/>
      <c r="O4" s="10"/>
      <c r="P4" s="10" t="s">
        <v>11</v>
      </c>
      <c r="Q4" s="10"/>
      <c r="R4" s="10"/>
      <c r="S4" s="10"/>
      <c r="T4" s="10"/>
      <c r="U4" s="10"/>
      <c r="V4" s="10"/>
      <c r="W4" s="10"/>
    </row>
    <row r="5" spans="2:23" s="12" customFormat="1" ht="15.75" x14ac:dyDescent="0.25">
      <c r="B5" s="9"/>
      <c r="C5" s="10"/>
      <c r="D5" s="9"/>
      <c r="E5" s="10"/>
      <c r="F5" s="10"/>
      <c r="G5" s="13" t="s">
        <v>12</v>
      </c>
      <c r="H5" s="13" t="s">
        <v>13</v>
      </c>
      <c r="I5" s="13" t="s">
        <v>14</v>
      </c>
      <c r="J5" s="11"/>
      <c r="K5" s="13" t="s">
        <v>15</v>
      </c>
      <c r="L5" s="13" t="s">
        <v>16</v>
      </c>
      <c r="M5" s="13" t="s">
        <v>17</v>
      </c>
      <c r="N5" s="14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</row>
    <row r="6" spans="2:23" s="12" customFormat="1" ht="15.75" x14ac:dyDescent="0.25">
      <c r="B6" s="15" t="s">
        <v>28</v>
      </c>
      <c r="C6" s="16">
        <v>1</v>
      </c>
      <c r="D6" s="16" t="s">
        <v>29</v>
      </c>
      <c r="E6" s="17" t="s">
        <v>30</v>
      </c>
      <c r="F6" s="16">
        <v>15</v>
      </c>
      <c r="G6" s="18">
        <v>3.48</v>
      </c>
      <c r="H6" s="18">
        <v>4.43</v>
      </c>
      <c r="I6" s="18">
        <v>0</v>
      </c>
      <c r="J6" s="19">
        <v>54.6</v>
      </c>
      <c r="K6" s="18">
        <v>0.01</v>
      </c>
      <c r="L6" s="18">
        <v>0.05</v>
      </c>
      <c r="M6" s="18">
        <v>0.1</v>
      </c>
      <c r="N6" s="18">
        <v>40</v>
      </c>
      <c r="O6" s="18">
        <v>0.14000000000000001</v>
      </c>
      <c r="P6" s="18">
        <v>132</v>
      </c>
      <c r="Q6" s="18">
        <v>75</v>
      </c>
      <c r="R6" s="18">
        <v>5.25</v>
      </c>
      <c r="S6" s="18">
        <v>0.15</v>
      </c>
      <c r="T6" s="18">
        <v>13.2</v>
      </c>
      <c r="U6" s="18">
        <v>0</v>
      </c>
      <c r="V6" s="18">
        <v>0</v>
      </c>
      <c r="W6" s="18">
        <v>0</v>
      </c>
    </row>
    <row r="7" spans="2:23" s="12" customFormat="1" ht="15.75" x14ac:dyDescent="0.25">
      <c r="B7" s="16"/>
      <c r="C7" s="16">
        <v>2</v>
      </c>
      <c r="D7" s="16" t="s">
        <v>29</v>
      </c>
      <c r="E7" s="20" t="s">
        <v>31</v>
      </c>
      <c r="F7" s="21">
        <v>15</v>
      </c>
      <c r="G7" s="18">
        <v>0.12</v>
      </c>
      <c r="H7" s="18">
        <v>10.88</v>
      </c>
      <c r="I7" s="18">
        <v>0.19</v>
      </c>
      <c r="J7" s="22">
        <v>99.15</v>
      </c>
      <c r="K7" s="18">
        <v>0</v>
      </c>
      <c r="L7" s="18">
        <v>0.02</v>
      </c>
      <c r="M7" s="18">
        <v>0</v>
      </c>
      <c r="N7" s="18">
        <v>70</v>
      </c>
      <c r="O7" s="18">
        <v>0.19</v>
      </c>
      <c r="P7" s="18">
        <v>3.6</v>
      </c>
      <c r="Q7" s="18">
        <v>4.5</v>
      </c>
      <c r="R7" s="18">
        <v>0</v>
      </c>
      <c r="S7" s="18">
        <v>0.03</v>
      </c>
      <c r="T7" s="18">
        <v>4.5</v>
      </c>
      <c r="U7" s="18">
        <v>0</v>
      </c>
      <c r="V7" s="18">
        <v>1.4999999999999999E-4</v>
      </c>
      <c r="W7" s="18">
        <v>0</v>
      </c>
    </row>
    <row r="8" spans="2:23" s="12" customFormat="1" ht="15.75" x14ac:dyDescent="0.25">
      <c r="B8" s="15"/>
      <c r="C8" s="16">
        <v>78</v>
      </c>
      <c r="D8" s="16" t="s">
        <v>29</v>
      </c>
      <c r="E8" s="23" t="s">
        <v>32</v>
      </c>
      <c r="F8" s="21">
        <v>90</v>
      </c>
      <c r="G8" s="18">
        <v>14.85</v>
      </c>
      <c r="H8" s="18">
        <v>13.32</v>
      </c>
      <c r="I8" s="18">
        <v>5.94</v>
      </c>
      <c r="J8" s="22">
        <v>202.68</v>
      </c>
      <c r="K8" s="18">
        <v>0.06</v>
      </c>
      <c r="L8" s="18">
        <v>0.11</v>
      </c>
      <c r="M8" s="18">
        <v>3.83</v>
      </c>
      <c r="N8" s="18">
        <v>19.5</v>
      </c>
      <c r="O8" s="18">
        <v>0</v>
      </c>
      <c r="P8" s="18">
        <v>20.58</v>
      </c>
      <c r="Q8" s="18">
        <v>74.39</v>
      </c>
      <c r="R8" s="18">
        <v>22.98</v>
      </c>
      <c r="S8" s="18">
        <v>0.95</v>
      </c>
      <c r="T8" s="18">
        <v>204</v>
      </c>
      <c r="U8" s="18">
        <v>3.5999999999999999E-3</v>
      </c>
      <c r="V8" s="18">
        <v>8.9999999999999998E-4</v>
      </c>
      <c r="W8" s="18">
        <v>0.9</v>
      </c>
    </row>
    <row r="9" spans="2:23" s="12" customFormat="1" ht="15.75" x14ac:dyDescent="0.25">
      <c r="B9" s="15"/>
      <c r="C9" s="16">
        <v>227</v>
      </c>
      <c r="D9" s="16" t="s">
        <v>33</v>
      </c>
      <c r="E9" s="20" t="s">
        <v>34</v>
      </c>
      <c r="F9" s="21">
        <v>150</v>
      </c>
      <c r="G9" s="24">
        <v>4.3499999999999996</v>
      </c>
      <c r="H9" s="24">
        <v>3.9</v>
      </c>
      <c r="I9" s="24">
        <v>20.399999999999999</v>
      </c>
      <c r="J9" s="25">
        <v>134.25</v>
      </c>
      <c r="K9" s="24">
        <v>0.12</v>
      </c>
      <c r="L9" s="24">
        <v>0.08</v>
      </c>
      <c r="M9" s="24">
        <v>0</v>
      </c>
      <c r="N9" s="24">
        <v>19.5</v>
      </c>
      <c r="O9" s="24">
        <v>0.08</v>
      </c>
      <c r="P9" s="24">
        <v>7.92</v>
      </c>
      <c r="Q9" s="24">
        <v>109.87</v>
      </c>
      <c r="R9" s="24">
        <v>73.540000000000006</v>
      </c>
      <c r="S9" s="24">
        <v>2.46</v>
      </c>
      <c r="T9" s="24">
        <v>137.4</v>
      </c>
      <c r="U9" s="24">
        <v>2E-3</v>
      </c>
      <c r="V9" s="24">
        <v>2E-3</v>
      </c>
      <c r="W9" s="24">
        <v>8.9999999999999993E-3</v>
      </c>
    </row>
    <row r="10" spans="2:23" s="12" customFormat="1" ht="15.75" x14ac:dyDescent="0.25">
      <c r="B10" s="15"/>
      <c r="C10" s="26">
        <v>115</v>
      </c>
      <c r="D10" s="27" t="s">
        <v>35</v>
      </c>
      <c r="E10" s="27" t="s">
        <v>36</v>
      </c>
      <c r="F10" s="26">
        <v>200</v>
      </c>
      <c r="G10" s="28">
        <v>6.6</v>
      </c>
      <c r="H10" s="28">
        <v>5.0999999999999996</v>
      </c>
      <c r="I10" s="28">
        <v>18.600000000000001</v>
      </c>
      <c r="J10" s="22">
        <v>148.4</v>
      </c>
      <c r="K10" s="28">
        <v>0.06</v>
      </c>
      <c r="L10" s="28">
        <v>0.26</v>
      </c>
      <c r="M10" s="28">
        <v>2.6</v>
      </c>
      <c r="N10" s="28">
        <v>41.6</v>
      </c>
      <c r="O10" s="28">
        <v>0.06</v>
      </c>
      <c r="P10" s="28">
        <v>226.5</v>
      </c>
      <c r="Q10" s="28">
        <v>187.22</v>
      </c>
      <c r="R10" s="28">
        <v>40.36</v>
      </c>
      <c r="S10" s="28">
        <v>0.98</v>
      </c>
      <c r="T10" s="28">
        <v>308.39999999999998</v>
      </c>
      <c r="U10" s="28">
        <v>1.6E-2</v>
      </c>
      <c r="V10" s="28">
        <v>4.0000000000000001E-3</v>
      </c>
      <c r="W10" s="29">
        <v>4.5999999999999999E-2</v>
      </c>
    </row>
    <row r="11" spans="2:23" s="12" customFormat="1" ht="15.75" x14ac:dyDescent="0.25">
      <c r="B11" s="15"/>
      <c r="C11" s="24">
        <v>119</v>
      </c>
      <c r="D11" s="15" t="s">
        <v>37</v>
      </c>
      <c r="E11" s="15" t="s">
        <v>38</v>
      </c>
      <c r="F11" s="30">
        <v>20</v>
      </c>
      <c r="G11" s="18">
        <v>1.4</v>
      </c>
      <c r="H11" s="18">
        <v>0.14000000000000001</v>
      </c>
      <c r="I11" s="18">
        <v>8.8000000000000007</v>
      </c>
      <c r="J11" s="22">
        <v>48</v>
      </c>
      <c r="K11" s="18">
        <v>0.02</v>
      </c>
      <c r="L11" s="18">
        <v>6.0000000000000001E-3</v>
      </c>
      <c r="M11" s="18">
        <v>0</v>
      </c>
      <c r="N11" s="18">
        <v>0</v>
      </c>
      <c r="O11" s="18">
        <v>0</v>
      </c>
      <c r="P11" s="18">
        <v>7.4</v>
      </c>
      <c r="Q11" s="18">
        <v>43.6</v>
      </c>
      <c r="R11" s="18">
        <v>13</v>
      </c>
      <c r="S11" s="18">
        <v>0.56000000000000005</v>
      </c>
      <c r="T11" s="18">
        <v>18.600000000000001</v>
      </c>
      <c r="U11" s="18">
        <v>5.9999999999999995E-4</v>
      </c>
      <c r="V11" s="18">
        <v>1E-3</v>
      </c>
      <c r="W11" s="18">
        <v>0</v>
      </c>
    </row>
    <row r="12" spans="2:23" s="12" customFormat="1" ht="15.75" x14ac:dyDescent="0.25">
      <c r="B12" s="15"/>
      <c r="C12" s="16">
        <v>120</v>
      </c>
      <c r="D12" s="15" t="s">
        <v>39</v>
      </c>
      <c r="E12" s="15" t="s">
        <v>40</v>
      </c>
      <c r="F12" s="16">
        <v>20</v>
      </c>
      <c r="G12" s="18">
        <v>1.1399999999999999</v>
      </c>
      <c r="H12" s="18">
        <v>0.22</v>
      </c>
      <c r="I12" s="18">
        <v>7.44</v>
      </c>
      <c r="J12" s="19">
        <v>36.26</v>
      </c>
      <c r="K12" s="18">
        <v>0.02</v>
      </c>
      <c r="L12" s="18">
        <v>2.4E-2</v>
      </c>
      <c r="M12" s="18">
        <v>0.08</v>
      </c>
      <c r="N12" s="18">
        <v>0</v>
      </c>
      <c r="O12" s="18">
        <v>0</v>
      </c>
      <c r="P12" s="18">
        <v>6.8</v>
      </c>
      <c r="Q12" s="18">
        <v>24</v>
      </c>
      <c r="R12" s="18">
        <v>8.1999999999999993</v>
      </c>
      <c r="S12" s="18">
        <v>0.46</v>
      </c>
      <c r="T12" s="18">
        <v>73.5</v>
      </c>
      <c r="U12" s="18">
        <v>2E-3</v>
      </c>
      <c r="V12" s="18">
        <v>2E-3</v>
      </c>
      <c r="W12" s="18">
        <v>1.2E-2</v>
      </c>
    </row>
    <row r="13" spans="2:23" s="12" customFormat="1" ht="15.75" x14ac:dyDescent="0.25">
      <c r="B13" s="15"/>
      <c r="C13" s="16"/>
      <c r="D13" s="15"/>
      <c r="E13" s="31" t="s">
        <v>41</v>
      </c>
      <c r="F13" s="32">
        <f>F6+F8+F9+F10+F11+F12</f>
        <v>495</v>
      </c>
      <c r="G13" s="18">
        <f t="shared" ref="G13:W13" si="0">G6+G8+G9+G10+G11+G12</f>
        <v>31.82</v>
      </c>
      <c r="H13" s="18">
        <f t="shared" si="0"/>
        <v>27.11</v>
      </c>
      <c r="I13" s="18">
        <f t="shared" si="0"/>
        <v>61.179999999999993</v>
      </c>
      <c r="J13" s="33">
        <f>J6+J8+J9+J10+J11+J12</f>
        <v>624.19000000000005</v>
      </c>
      <c r="K13" s="18">
        <f t="shared" si="0"/>
        <v>0.29000000000000004</v>
      </c>
      <c r="L13" s="18">
        <f t="shared" si="0"/>
        <v>0.53</v>
      </c>
      <c r="M13" s="18">
        <f t="shared" si="0"/>
        <v>6.61</v>
      </c>
      <c r="N13" s="18">
        <f t="shared" si="0"/>
        <v>120.6</v>
      </c>
      <c r="O13" s="18">
        <f t="shared" si="0"/>
        <v>0.28000000000000003</v>
      </c>
      <c r="P13" s="18">
        <f t="shared" si="0"/>
        <v>401.2</v>
      </c>
      <c r="Q13" s="18">
        <f t="shared" si="0"/>
        <v>514.08000000000004</v>
      </c>
      <c r="R13" s="18">
        <f t="shared" si="0"/>
        <v>163.32999999999998</v>
      </c>
      <c r="S13" s="18">
        <f t="shared" si="0"/>
        <v>5.56</v>
      </c>
      <c r="T13" s="18">
        <f t="shared" si="0"/>
        <v>755.1</v>
      </c>
      <c r="U13" s="18">
        <f t="shared" si="0"/>
        <v>2.4199999999999999E-2</v>
      </c>
      <c r="V13" s="18">
        <f t="shared" si="0"/>
        <v>9.9000000000000008E-3</v>
      </c>
      <c r="W13" s="18">
        <f t="shared" si="0"/>
        <v>0.96700000000000008</v>
      </c>
    </row>
    <row r="14" spans="2:23" s="12" customFormat="1" ht="15.75" x14ac:dyDescent="0.25">
      <c r="B14" s="15" t="s">
        <v>42</v>
      </c>
      <c r="C14" s="16">
        <v>6</v>
      </c>
      <c r="D14" s="16" t="s">
        <v>43</v>
      </c>
      <c r="E14" s="20" t="s">
        <v>44</v>
      </c>
      <c r="F14" s="34">
        <v>60</v>
      </c>
      <c r="G14" s="18">
        <v>0.85</v>
      </c>
      <c r="H14" s="18">
        <v>5.05</v>
      </c>
      <c r="I14" s="18">
        <v>7.56</v>
      </c>
      <c r="J14" s="22">
        <v>79.599999999999994</v>
      </c>
      <c r="K14" s="18">
        <v>0.02</v>
      </c>
      <c r="L14" s="18">
        <v>0.02</v>
      </c>
      <c r="M14" s="18">
        <v>18.5</v>
      </c>
      <c r="N14" s="18">
        <v>200</v>
      </c>
      <c r="O14" s="18">
        <v>0</v>
      </c>
      <c r="P14" s="18">
        <v>22.79</v>
      </c>
      <c r="Q14" s="18">
        <v>18.149999999999999</v>
      </c>
      <c r="R14" s="18">
        <v>10.24</v>
      </c>
      <c r="S14" s="18">
        <v>0.33</v>
      </c>
      <c r="T14" s="18">
        <v>140.16999999999999</v>
      </c>
      <c r="U14" s="18">
        <v>1.7099999999999999E-3</v>
      </c>
      <c r="V14" s="18">
        <v>1.2999999999999999E-4</v>
      </c>
      <c r="W14" s="18">
        <v>0.01</v>
      </c>
    </row>
    <row r="15" spans="2:23" s="12" customFormat="1" ht="15.75" x14ac:dyDescent="0.25">
      <c r="B15" s="15"/>
      <c r="C15" s="26">
        <v>30</v>
      </c>
      <c r="D15" s="26" t="s">
        <v>45</v>
      </c>
      <c r="E15" s="35" t="s">
        <v>46</v>
      </c>
      <c r="F15" s="36">
        <v>200</v>
      </c>
      <c r="G15" s="29">
        <v>6</v>
      </c>
      <c r="H15" s="29">
        <v>6.28</v>
      </c>
      <c r="I15" s="29">
        <v>7.12</v>
      </c>
      <c r="J15" s="25">
        <v>109.74</v>
      </c>
      <c r="K15" s="28">
        <v>0.06</v>
      </c>
      <c r="L15" s="28">
        <v>0.08</v>
      </c>
      <c r="M15" s="28">
        <v>9.92</v>
      </c>
      <c r="N15" s="28">
        <v>121</v>
      </c>
      <c r="O15" s="28">
        <v>8.0000000000000002E-3</v>
      </c>
      <c r="P15" s="28">
        <v>37.1</v>
      </c>
      <c r="Q15" s="28">
        <v>79.599999999999994</v>
      </c>
      <c r="R15" s="28">
        <v>21.2</v>
      </c>
      <c r="S15" s="28">
        <v>1.2</v>
      </c>
      <c r="T15" s="28">
        <v>329.8</v>
      </c>
      <c r="U15" s="28">
        <v>6.0000000000000001E-3</v>
      </c>
      <c r="V15" s="28">
        <v>0</v>
      </c>
      <c r="W15" s="28">
        <v>3.2000000000000001E-2</v>
      </c>
    </row>
    <row r="16" spans="2:23" s="12" customFormat="1" ht="15.75" x14ac:dyDescent="0.25">
      <c r="B16" s="15"/>
      <c r="C16" s="16">
        <v>194</v>
      </c>
      <c r="D16" s="16" t="s">
        <v>47</v>
      </c>
      <c r="E16" s="20" t="s">
        <v>48</v>
      </c>
      <c r="F16" s="21">
        <v>90</v>
      </c>
      <c r="G16" s="37">
        <v>16.559999999999999</v>
      </c>
      <c r="H16" s="37">
        <v>14.22</v>
      </c>
      <c r="I16" s="37">
        <v>11.7</v>
      </c>
      <c r="J16" s="38">
        <v>240.93</v>
      </c>
      <c r="K16" s="18">
        <v>0.04</v>
      </c>
      <c r="L16" s="18">
        <v>0.08</v>
      </c>
      <c r="M16" s="18">
        <v>0.5</v>
      </c>
      <c r="N16" s="18">
        <v>0.36</v>
      </c>
      <c r="O16" s="18">
        <v>2.7E-2</v>
      </c>
      <c r="P16" s="18">
        <v>17.350000000000001</v>
      </c>
      <c r="Q16" s="18">
        <v>113.15</v>
      </c>
      <c r="R16" s="18">
        <v>16.149999999999999</v>
      </c>
      <c r="S16" s="18">
        <v>0.97</v>
      </c>
      <c r="T16" s="18">
        <v>98.28</v>
      </c>
      <c r="U16" s="18">
        <v>3.5999999999999999E-3</v>
      </c>
      <c r="V16" s="18">
        <v>6.0000000000000001E-3</v>
      </c>
      <c r="W16" s="18">
        <v>0</v>
      </c>
    </row>
    <row r="17" spans="2:23" s="12" customFormat="1" ht="15.75" x14ac:dyDescent="0.25">
      <c r="B17" s="15"/>
      <c r="C17" s="39">
        <v>65</v>
      </c>
      <c r="D17" s="39" t="s">
        <v>49</v>
      </c>
      <c r="E17" s="40" t="s">
        <v>50</v>
      </c>
      <c r="F17" s="41">
        <v>150</v>
      </c>
      <c r="G17" s="42">
        <v>6.45</v>
      </c>
      <c r="H17" s="42">
        <v>4.05</v>
      </c>
      <c r="I17" s="42">
        <v>40.200000000000003</v>
      </c>
      <c r="J17" s="43">
        <v>223.65</v>
      </c>
      <c r="K17" s="42">
        <v>0.08</v>
      </c>
      <c r="L17" s="42">
        <v>0.02</v>
      </c>
      <c r="M17" s="42">
        <v>0</v>
      </c>
      <c r="N17" s="42">
        <v>30</v>
      </c>
      <c r="O17" s="42">
        <v>0.11</v>
      </c>
      <c r="P17" s="42">
        <v>13.05</v>
      </c>
      <c r="Q17" s="42">
        <v>58.34</v>
      </c>
      <c r="R17" s="42">
        <v>22.53</v>
      </c>
      <c r="S17" s="42">
        <v>1.25</v>
      </c>
      <c r="T17" s="42">
        <v>1.1000000000000001</v>
      </c>
      <c r="U17" s="42">
        <v>0</v>
      </c>
      <c r="V17" s="42">
        <v>0</v>
      </c>
      <c r="W17" s="44">
        <v>0</v>
      </c>
    </row>
    <row r="18" spans="2:23" s="12" customFormat="1" ht="15.75" x14ac:dyDescent="0.25">
      <c r="B18" s="15"/>
      <c r="C18" s="16"/>
      <c r="D18" s="16" t="s">
        <v>51</v>
      </c>
      <c r="E18" s="20" t="s">
        <v>52</v>
      </c>
      <c r="F18" s="21">
        <v>200</v>
      </c>
      <c r="G18" s="18">
        <v>1</v>
      </c>
      <c r="H18" s="18">
        <v>0</v>
      </c>
      <c r="I18" s="18">
        <v>23.6</v>
      </c>
      <c r="J18" s="22">
        <v>100</v>
      </c>
      <c r="K18" s="18">
        <v>0.02</v>
      </c>
      <c r="L18" s="18">
        <v>0</v>
      </c>
      <c r="M18" s="18">
        <v>0.8</v>
      </c>
      <c r="N18" s="18">
        <v>0</v>
      </c>
      <c r="O18" s="18">
        <v>0</v>
      </c>
      <c r="P18" s="18">
        <v>57.3</v>
      </c>
      <c r="Q18" s="18">
        <v>45.38</v>
      </c>
      <c r="R18" s="18">
        <v>30.14</v>
      </c>
      <c r="S18" s="18">
        <v>1</v>
      </c>
      <c r="T18" s="18">
        <v>0</v>
      </c>
      <c r="U18" s="18">
        <v>0</v>
      </c>
      <c r="V18" s="18">
        <v>0</v>
      </c>
      <c r="W18" s="18">
        <v>0</v>
      </c>
    </row>
    <row r="19" spans="2:23" s="12" customFormat="1" ht="15.75" x14ac:dyDescent="0.25">
      <c r="B19" s="15"/>
      <c r="C19" s="24">
        <v>119</v>
      </c>
      <c r="D19" s="16" t="s">
        <v>37</v>
      </c>
      <c r="E19" s="17" t="s">
        <v>53</v>
      </c>
      <c r="F19" s="16">
        <v>45</v>
      </c>
      <c r="G19" s="18">
        <v>3.19</v>
      </c>
      <c r="H19" s="18">
        <v>0.31</v>
      </c>
      <c r="I19" s="18">
        <v>19.89</v>
      </c>
      <c r="J19" s="22">
        <v>108</v>
      </c>
      <c r="K19" s="18">
        <v>0.05</v>
      </c>
      <c r="L19" s="18">
        <v>0.02</v>
      </c>
      <c r="M19" s="18">
        <v>0</v>
      </c>
      <c r="N19" s="18">
        <v>0</v>
      </c>
      <c r="O19" s="18">
        <v>0</v>
      </c>
      <c r="P19" s="18">
        <v>16.649999999999999</v>
      </c>
      <c r="Q19" s="18">
        <v>98.1</v>
      </c>
      <c r="R19" s="18">
        <v>29.25</v>
      </c>
      <c r="S19" s="18">
        <v>1.26</v>
      </c>
      <c r="T19" s="18">
        <v>41.85</v>
      </c>
      <c r="U19" s="18">
        <v>2E-3</v>
      </c>
      <c r="V19" s="18">
        <v>3.0000000000000001E-3</v>
      </c>
      <c r="W19" s="24">
        <v>0</v>
      </c>
    </row>
    <row r="20" spans="2:23" s="12" customFormat="1" ht="15.75" x14ac:dyDescent="0.25">
      <c r="B20" s="15"/>
      <c r="C20" s="16">
        <v>120</v>
      </c>
      <c r="D20" s="16" t="s">
        <v>39</v>
      </c>
      <c r="E20" s="17" t="s">
        <v>40</v>
      </c>
      <c r="F20" s="16">
        <v>30</v>
      </c>
      <c r="G20" s="18">
        <v>1.71</v>
      </c>
      <c r="H20" s="18">
        <v>0.33</v>
      </c>
      <c r="I20" s="18">
        <v>11.16</v>
      </c>
      <c r="J20" s="22">
        <v>54.39</v>
      </c>
      <c r="K20" s="18">
        <v>0.02</v>
      </c>
      <c r="L20" s="18">
        <v>0.03</v>
      </c>
      <c r="M20" s="18">
        <v>0.1</v>
      </c>
      <c r="N20" s="18">
        <v>0</v>
      </c>
      <c r="O20" s="18">
        <v>0</v>
      </c>
      <c r="P20" s="18">
        <v>8.5</v>
      </c>
      <c r="Q20" s="18">
        <v>30</v>
      </c>
      <c r="R20" s="18">
        <v>10.25</v>
      </c>
      <c r="S20" s="18">
        <v>0.56999999999999995</v>
      </c>
      <c r="T20" s="18">
        <v>91.87</v>
      </c>
      <c r="U20" s="18">
        <v>2.5000000000000001E-3</v>
      </c>
      <c r="V20" s="18">
        <v>2.5000000000000001E-3</v>
      </c>
      <c r="W20" s="18">
        <v>0.02</v>
      </c>
    </row>
    <row r="21" spans="2:23" s="12" customFormat="1" ht="15.75" x14ac:dyDescent="0.25">
      <c r="B21" s="45"/>
      <c r="C21" s="16"/>
      <c r="D21" s="16"/>
      <c r="E21" s="46" t="s">
        <v>41</v>
      </c>
      <c r="F21" s="32">
        <f>SUM(F14:F20)</f>
        <v>775</v>
      </c>
      <c r="G21" s="32">
        <f>G14+G15+G16+G17+G18+G19+G20</f>
        <v>35.76</v>
      </c>
      <c r="H21" s="32">
        <f t="shared" ref="H21:K21" si="1">H14+H15+H16+H17+H18+H19+H20</f>
        <v>30.24</v>
      </c>
      <c r="I21" s="32">
        <f t="shared" si="1"/>
        <v>121.23</v>
      </c>
      <c r="J21" s="47">
        <f>J14+J15+J16+J17+J18+J19+J20</f>
        <v>916.31</v>
      </c>
      <c r="K21" s="32">
        <f t="shared" si="1"/>
        <v>0.29000000000000004</v>
      </c>
      <c r="L21" s="32">
        <f t="shared" ref="L21:V21" si="2">M14+L15+L16+L17+L18+L19+L20</f>
        <v>18.729999999999997</v>
      </c>
      <c r="M21" s="32">
        <f t="shared" si="2"/>
        <v>211.32</v>
      </c>
      <c r="N21" s="32">
        <f t="shared" si="2"/>
        <v>151.36000000000001</v>
      </c>
      <c r="O21" s="32">
        <f t="shared" si="2"/>
        <v>22.934999999999999</v>
      </c>
      <c r="P21" s="32">
        <f t="shared" si="2"/>
        <v>168.1</v>
      </c>
      <c r="Q21" s="32">
        <f t="shared" si="2"/>
        <v>434.81000000000006</v>
      </c>
      <c r="R21" s="32">
        <f t="shared" si="2"/>
        <v>129.85</v>
      </c>
      <c r="S21" s="32">
        <f t="shared" si="2"/>
        <v>146.41999999999996</v>
      </c>
      <c r="T21" s="32">
        <f t="shared" si="2"/>
        <v>562.90171000000009</v>
      </c>
      <c r="U21" s="32">
        <f t="shared" si="2"/>
        <v>1.423E-2</v>
      </c>
      <c r="V21" s="32">
        <f t="shared" si="2"/>
        <v>2.1499999999999998E-2</v>
      </c>
      <c r="W21" s="32">
        <v>0</v>
      </c>
    </row>
    <row r="22" spans="2:23" s="12" customFormat="1" ht="15.75" x14ac:dyDescent="0.25">
      <c r="B22" s="45"/>
      <c r="C22" s="16"/>
      <c r="D22" s="16"/>
      <c r="E22" s="46" t="s">
        <v>54</v>
      </c>
      <c r="F22" s="16"/>
      <c r="G22" s="16"/>
      <c r="H22" s="16"/>
      <c r="I22" s="16"/>
      <c r="J22" s="48">
        <f>J21/23.5</f>
        <v>38.991914893617022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2:23" s="12" customFormat="1" ht="15.75" x14ac:dyDescent="0.25">
      <c r="B23" s="16" t="s">
        <v>55</v>
      </c>
      <c r="C23" s="16"/>
      <c r="D23" s="16" t="s">
        <v>56</v>
      </c>
      <c r="E23" s="17" t="s">
        <v>57</v>
      </c>
      <c r="F23" s="16">
        <v>20</v>
      </c>
      <c r="G23" s="18">
        <v>1.02</v>
      </c>
      <c r="H23" s="18">
        <v>5.09</v>
      </c>
      <c r="I23" s="18">
        <v>16</v>
      </c>
      <c r="J23" s="19">
        <v>222</v>
      </c>
      <c r="K23" s="18">
        <v>0</v>
      </c>
      <c r="L23" s="18">
        <v>0</v>
      </c>
      <c r="M23" s="18">
        <v>0</v>
      </c>
      <c r="N23" s="18">
        <v>2.4</v>
      </c>
      <c r="O23" s="18">
        <v>0</v>
      </c>
      <c r="P23" s="18">
        <v>0.2</v>
      </c>
      <c r="Q23" s="18">
        <v>0.02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2:23" s="12" customFormat="1" ht="15.75" x14ac:dyDescent="0.25">
      <c r="B24" s="16"/>
      <c r="C24" s="16">
        <v>515</v>
      </c>
      <c r="D24" s="16" t="s">
        <v>58</v>
      </c>
      <c r="E24" s="17" t="s">
        <v>59</v>
      </c>
      <c r="F24" s="16">
        <v>200</v>
      </c>
      <c r="G24" s="18">
        <v>4.93</v>
      </c>
      <c r="H24" s="18">
        <v>4.3</v>
      </c>
      <c r="I24" s="18">
        <v>9.6</v>
      </c>
      <c r="J24" s="19">
        <v>99.4</v>
      </c>
      <c r="K24" s="18">
        <v>0.08</v>
      </c>
      <c r="L24" s="18">
        <v>0</v>
      </c>
      <c r="M24" s="18">
        <v>0.87</v>
      </c>
      <c r="N24" s="18">
        <v>35.200000000000003</v>
      </c>
      <c r="O24" s="18">
        <v>0</v>
      </c>
      <c r="P24" s="18">
        <v>2.5</v>
      </c>
      <c r="Q24" s="18">
        <v>1.8</v>
      </c>
      <c r="R24" s="18">
        <v>14</v>
      </c>
      <c r="S24" s="18">
        <v>0.2</v>
      </c>
      <c r="T24" s="18">
        <v>0</v>
      </c>
      <c r="U24" s="18">
        <v>0</v>
      </c>
      <c r="V24" s="18">
        <v>0</v>
      </c>
      <c r="W24" s="18">
        <v>0</v>
      </c>
    </row>
    <row r="25" spans="2:23" s="12" customFormat="1" ht="15.75" x14ac:dyDescent="0.25">
      <c r="B25" s="49"/>
      <c r="C25" s="16">
        <v>27</v>
      </c>
      <c r="D25" s="16" t="s">
        <v>29</v>
      </c>
      <c r="E25" s="20" t="s">
        <v>60</v>
      </c>
      <c r="F25" s="21">
        <v>100</v>
      </c>
      <c r="G25" s="18">
        <v>0.8</v>
      </c>
      <c r="H25" s="18">
        <v>0.3</v>
      </c>
      <c r="I25" s="18">
        <v>9.6</v>
      </c>
      <c r="J25" s="22">
        <v>49</v>
      </c>
      <c r="K25" s="18">
        <v>0.06</v>
      </c>
      <c r="L25" s="18">
        <v>0.04</v>
      </c>
      <c r="M25" s="18">
        <v>10</v>
      </c>
      <c r="N25" s="18">
        <v>20</v>
      </c>
      <c r="O25" s="18">
        <v>0</v>
      </c>
      <c r="P25" s="18">
        <v>20</v>
      </c>
      <c r="Q25" s="18">
        <v>20</v>
      </c>
      <c r="R25" s="18">
        <v>9</v>
      </c>
      <c r="S25" s="18">
        <v>0.5</v>
      </c>
      <c r="T25" s="18">
        <v>214</v>
      </c>
      <c r="U25" s="18">
        <v>4.0000000000000001E-3</v>
      </c>
      <c r="V25" s="18">
        <v>1E-4</v>
      </c>
      <c r="W25" s="18">
        <v>0</v>
      </c>
    </row>
    <row r="26" spans="2:23" s="12" customFormat="1" ht="15.75" x14ac:dyDescent="0.25">
      <c r="B26" s="49"/>
      <c r="C26" s="16"/>
      <c r="D26" s="16"/>
      <c r="E26" s="46" t="s">
        <v>41</v>
      </c>
      <c r="F26" s="32">
        <f>SUM(F23:F25)</f>
        <v>320</v>
      </c>
      <c r="G26" s="18">
        <f>G23+G25</f>
        <v>1.82</v>
      </c>
      <c r="H26" s="18">
        <f t="shared" ref="H26:W26" si="3">H23+H25</f>
        <v>5.39</v>
      </c>
      <c r="I26" s="18">
        <f t="shared" si="3"/>
        <v>25.6</v>
      </c>
      <c r="J26" s="19">
        <f>J23+J25+J24</f>
        <v>370.4</v>
      </c>
      <c r="K26" s="18">
        <f t="shared" si="3"/>
        <v>0.06</v>
      </c>
      <c r="L26" s="18">
        <f t="shared" si="3"/>
        <v>0.04</v>
      </c>
      <c r="M26" s="18">
        <f t="shared" si="3"/>
        <v>10</v>
      </c>
      <c r="N26" s="18">
        <f t="shared" si="3"/>
        <v>22.4</v>
      </c>
      <c r="O26" s="18">
        <f t="shared" si="3"/>
        <v>0</v>
      </c>
      <c r="P26" s="18">
        <f t="shared" si="3"/>
        <v>20.2</v>
      </c>
      <c r="Q26" s="18">
        <f t="shared" si="3"/>
        <v>20.02</v>
      </c>
      <c r="R26" s="18">
        <f t="shared" si="3"/>
        <v>9</v>
      </c>
      <c r="S26" s="18">
        <f t="shared" si="3"/>
        <v>0.5</v>
      </c>
      <c r="T26" s="18">
        <f t="shared" si="3"/>
        <v>214</v>
      </c>
      <c r="U26" s="18">
        <f t="shared" si="3"/>
        <v>4.0000000000000001E-3</v>
      </c>
      <c r="V26" s="18">
        <f t="shared" si="3"/>
        <v>1E-4</v>
      </c>
      <c r="W26" s="18">
        <f t="shared" si="3"/>
        <v>0</v>
      </c>
    </row>
    <row r="27" spans="2:23" s="12" customFormat="1" ht="15.75" x14ac:dyDescent="0.25">
      <c r="B27" s="49"/>
      <c r="C27" s="49"/>
      <c r="D27" s="49"/>
      <c r="E27" s="46" t="s">
        <v>54</v>
      </c>
      <c r="F27" s="49"/>
      <c r="G27" s="16"/>
      <c r="H27" s="16"/>
      <c r="I27" s="16"/>
      <c r="J27" s="47">
        <f>J26*100/2350</f>
        <v>15.761702127659575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spans="2:23" s="12" customFormat="1" ht="15.75" x14ac:dyDescent="0.25">
      <c r="B28" s="16" t="s">
        <v>61</v>
      </c>
      <c r="C28" s="16">
        <v>249</v>
      </c>
      <c r="D28" s="16" t="s">
        <v>47</v>
      </c>
      <c r="E28" s="50" t="s">
        <v>62</v>
      </c>
      <c r="F28" s="21">
        <v>210</v>
      </c>
      <c r="G28" s="24">
        <v>16.96</v>
      </c>
      <c r="H28" s="24">
        <v>24.611999999999998</v>
      </c>
      <c r="I28" s="24">
        <v>31.122</v>
      </c>
      <c r="J28" s="25">
        <v>416.03</v>
      </c>
      <c r="K28" s="24">
        <v>0.16800000000000001</v>
      </c>
      <c r="L28" s="24">
        <v>0.105</v>
      </c>
      <c r="M28" s="24">
        <v>0.28999999999999998</v>
      </c>
      <c r="N28" s="24">
        <v>21</v>
      </c>
      <c r="O28" s="24">
        <v>3.5999999999999997E-2</v>
      </c>
      <c r="P28" s="24">
        <v>26.43</v>
      </c>
      <c r="Q28" s="24">
        <v>120.85</v>
      </c>
      <c r="R28" s="24">
        <v>16.86</v>
      </c>
      <c r="S28" s="24">
        <v>1.6</v>
      </c>
      <c r="T28" s="24">
        <v>197.148</v>
      </c>
      <c r="U28" s="24">
        <v>2.3E-3</v>
      </c>
      <c r="V28" s="24">
        <v>7.0000000000000001E-3</v>
      </c>
      <c r="W28" s="18">
        <v>2.1000000000000001E-2</v>
      </c>
    </row>
    <row r="29" spans="2:23" s="12" customFormat="1" ht="15.75" x14ac:dyDescent="0.25">
      <c r="B29" s="16"/>
      <c r="C29" s="16"/>
      <c r="D29" s="16" t="s">
        <v>63</v>
      </c>
      <c r="E29" s="50" t="s">
        <v>64</v>
      </c>
      <c r="F29" s="21">
        <v>100</v>
      </c>
      <c r="G29" s="24">
        <v>2.8</v>
      </c>
      <c r="H29" s="24">
        <v>2.5</v>
      </c>
      <c r="I29" s="24">
        <v>11</v>
      </c>
      <c r="J29" s="25">
        <v>78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18"/>
    </row>
    <row r="30" spans="2:23" s="12" customFormat="1" ht="15.75" x14ac:dyDescent="0.25">
      <c r="B30" s="49"/>
      <c r="C30" s="16">
        <v>518</v>
      </c>
      <c r="D30" s="16" t="s">
        <v>58</v>
      </c>
      <c r="E30" s="17" t="s">
        <v>65</v>
      </c>
      <c r="F30" s="16">
        <v>200</v>
      </c>
      <c r="G30" s="18">
        <v>0.51</v>
      </c>
      <c r="H30" s="18">
        <v>0</v>
      </c>
      <c r="I30" s="18">
        <v>33</v>
      </c>
      <c r="J30" s="19">
        <v>125</v>
      </c>
      <c r="K30" s="18">
        <v>0.04</v>
      </c>
      <c r="L30" s="18">
        <v>0</v>
      </c>
      <c r="M30" s="18">
        <v>4</v>
      </c>
      <c r="N30" s="18">
        <v>0</v>
      </c>
      <c r="O30" s="18">
        <v>0</v>
      </c>
      <c r="P30" s="18">
        <v>10.4</v>
      </c>
      <c r="Q30" s="18">
        <v>30</v>
      </c>
      <c r="R30" s="18">
        <v>24</v>
      </c>
      <c r="S30" s="18">
        <v>0.2</v>
      </c>
      <c r="T30" s="18">
        <v>0</v>
      </c>
      <c r="U30" s="18">
        <v>0</v>
      </c>
      <c r="V30" s="18">
        <v>0</v>
      </c>
      <c r="W30" s="18">
        <v>0</v>
      </c>
    </row>
    <row r="31" spans="2:23" s="12" customFormat="1" ht="15.75" x14ac:dyDescent="0.25">
      <c r="B31" s="49"/>
      <c r="C31" s="16"/>
      <c r="D31" s="16"/>
      <c r="E31" s="46" t="s">
        <v>41</v>
      </c>
      <c r="F31" s="32">
        <f>SUM(F28:F30)</f>
        <v>510</v>
      </c>
      <c r="G31" s="32">
        <f t="shared" ref="G31:W31" si="4">SUM(G28:G30)</f>
        <v>20.270000000000003</v>
      </c>
      <c r="H31" s="32">
        <f t="shared" si="4"/>
        <v>27.111999999999998</v>
      </c>
      <c r="I31" s="32">
        <f t="shared" si="4"/>
        <v>75.122</v>
      </c>
      <c r="J31" s="51">
        <f t="shared" si="4"/>
        <v>619.03</v>
      </c>
      <c r="K31" s="32">
        <f t="shared" si="4"/>
        <v>0.20800000000000002</v>
      </c>
      <c r="L31" s="32">
        <f t="shared" si="4"/>
        <v>0.105</v>
      </c>
      <c r="M31" s="32">
        <f t="shared" si="4"/>
        <v>4.29</v>
      </c>
      <c r="N31" s="32">
        <f t="shared" si="4"/>
        <v>21</v>
      </c>
      <c r="O31" s="32">
        <f t="shared" si="4"/>
        <v>3.5999999999999997E-2</v>
      </c>
      <c r="P31" s="32">
        <f t="shared" si="4"/>
        <v>36.83</v>
      </c>
      <c r="Q31" s="32">
        <f t="shared" si="4"/>
        <v>150.85</v>
      </c>
      <c r="R31" s="32">
        <f t="shared" si="4"/>
        <v>40.86</v>
      </c>
      <c r="S31" s="32">
        <f t="shared" si="4"/>
        <v>1.8</v>
      </c>
      <c r="T31" s="32">
        <f t="shared" si="4"/>
        <v>197.148</v>
      </c>
      <c r="U31" s="32">
        <f t="shared" si="4"/>
        <v>2.3E-3</v>
      </c>
      <c r="V31" s="32">
        <f t="shared" si="4"/>
        <v>7.0000000000000001E-3</v>
      </c>
      <c r="W31" s="32">
        <f t="shared" si="4"/>
        <v>2.1000000000000001E-2</v>
      </c>
    </row>
    <row r="32" spans="2:23" s="12" customFormat="1" ht="15.75" x14ac:dyDescent="0.25">
      <c r="B32" s="49"/>
      <c r="C32" s="49"/>
      <c r="D32" s="49"/>
      <c r="E32" s="46" t="s">
        <v>54</v>
      </c>
      <c r="F32" s="49">
        <v>0</v>
      </c>
      <c r="G32" s="16"/>
      <c r="H32" s="16"/>
      <c r="I32" s="16"/>
      <c r="J32" s="47">
        <f>J31*100/2350</f>
        <v>26.341702127659573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spans="3:10" s="12" customFormat="1" ht="26.25" x14ac:dyDescent="0.4">
      <c r="C33" s="52"/>
      <c r="F33" s="53"/>
      <c r="J33" s="54">
        <f>J13+J21+J26+J31</f>
        <v>2529.9300000000003</v>
      </c>
    </row>
  </sheetData>
  <mergeCells count="9">
    <mergeCell ref="J4:J5"/>
    <mergeCell ref="K4:O4"/>
    <mergeCell ref="P4:W4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УК СГМК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Соловьев Олег Владимирович</dc:creator>
  <cp:lastModifiedBy>Соловьев Олег Владимирович</cp:lastModifiedBy>
  <dcterms:created xsi:type="dcterms:W3CDTF">2023-05-24T08:53:13Z</dcterms:created>
  <dcterms:modified xsi:type="dcterms:W3CDTF">2023-05-24T08:53:25Z</dcterms:modified>
</cp:coreProperties>
</file>