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mk-portal\АНОО НОШ Интеллект Академия\#Соловьев О.В#\_СТОЛОВАЯ\"/>
    </mc:Choice>
  </mc:AlternateContent>
  <xr:revisionPtr revIDLastSave="0" documentId="8_{18643EC5-F5DD-417C-A706-79172DE94307}" xr6:coauthVersionLast="36" xr6:coauthVersionMax="36" xr10:uidLastSave="{00000000-0000-0000-0000-000000000000}"/>
  <bookViews>
    <workbookView xWindow="0" yWindow="0" windowWidth="28800" windowHeight="12225" xr2:uid="{A5969C1F-8007-4846-AA33-B921BA53DBE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J32" i="1" s="1"/>
  <c r="I30" i="1"/>
  <c r="H30" i="1"/>
  <c r="G30" i="1"/>
  <c r="F30" i="1"/>
  <c r="F32" i="1" s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J26" i="1" s="1"/>
  <c r="I25" i="1"/>
  <c r="H25" i="1"/>
  <c r="G25" i="1"/>
  <c r="F25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J21" i="1" s="1"/>
  <c r="I20" i="1"/>
  <c r="H20" i="1"/>
  <c r="G20" i="1"/>
  <c r="F20" i="1"/>
  <c r="J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<sst xmlns="http://schemas.openxmlformats.org/spreadsheetml/2006/main" count="79" uniqueCount="65">
  <si>
    <t>Меню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</si>
  <si>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</si>
  <si>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</si>
  <si>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</si>
  <si>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</si>
  <si>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</si>
  <si>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</si>
  <si>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</si>
  <si>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</si>
  <si>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</si>
  <si>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</si>
  <si>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</si>
  <si>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</si>
  <si>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</si>
  <si>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</si>
  <si>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</si>
  <si>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</si>
  <si>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</si>
  <si>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</si>
  <si>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</si>
  <si>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</si>
  <si>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</si>
  <si>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</si>
  <si>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</si>
  <si>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</si>
  <si>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</si>
  <si>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</si>
  <si>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</si>
  <si>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</si>
  <si>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горячее блюдо</t>
  </si>
  <si>
    <t>Омлет  с сыром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</si>
  <si>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</si>
  <si>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</si>
  <si>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</si>
  <si>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</si>
  <si>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</si>
  <si>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</si>
  <si>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</si>
  <si>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</si>
  <si>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</si>
  <si>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</si>
  <si>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>Помидоры порционные</t>
  </si>
  <si>
    <t>1 блюдо</t>
  </si>
  <si>
    <t>Суп овощной с мясом и сметаной</t>
  </si>
  <si>
    <t>2 блюдо</t>
  </si>
  <si>
    <t>Бефстроганов (говядина)</t>
  </si>
  <si>
    <t>18.49</t>
  </si>
  <si>
    <t>18.54</t>
  </si>
  <si>
    <t>гарнир</t>
  </si>
  <si>
    <t>Пюре из гороха с маслом</t>
  </si>
  <si>
    <t>3 блюдо</t>
  </si>
  <si>
    <t>Отвар из шиповника</t>
  </si>
  <si>
    <t>Хлеб пшеничный</t>
  </si>
  <si>
    <t xml:space="preserve">Полдник </t>
  </si>
  <si>
    <t>десерт</t>
  </si>
  <si>
    <t>Печенье</t>
  </si>
  <si>
    <t>3блюдо</t>
  </si>
  <si>
    <t>Йогурт</t>
  </si>
  <si>
    <t xml:space="preserve">Фрукты в ассортименте </t>
  </si>
  <si>
    <t>Ужин</t>
  </si>
  <si>
    <t>ТТК</t>
  </si>
  <si>
    <t>Кальмары в сметанном соусе</t>
  </si>
  <si>
    <t>90/30</t>
  </si>
  <si>
    <t xml:space="preserve">Овощная смесь 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</si>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</sst>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2" x14ac:knownFonts="1">
    <font>
      <sz val="11"/>
      <color theme="1"/>
      <name val="Calibri"/>
      <family val="2"/>
      <charset val="204"/>
      <scheme val="minor"/>
    </font>
    <font>
      <b/>
      <sz val="24"/>
      <color theme="6" tint="-0.499984740745262"/>
      <name val="Times New Roman"/>
      <family val="1"/>
      <charset val="204"/>
    </font>
    <font>
      <b/>
      <i/>
      <sz val="22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charset val="204"/>
    </font>
    <font>
      <i/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4">
    <xf numFmtId="0" fontId="0" fillId="0" borderId="0" xfId="0"/>
    <xf numFmtId="0" fontId="1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0" xfId="0" applyFont="1" applyFill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wrapText="1"/>
    </xf>
    <xf numFmtId="164" fontId="11" fillId="2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4" xfId="0" applyFont="1" applyFill="1" applyBorder="1"/>
    <xf numFmtId="0" fontId="11" fillId="0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11" fillId="0" borderId="15" xfId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1" fillId="0" borderId="8" xfId="1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7" fillId="0" borderId="5" xfId="0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 wrapText="1"/>
    </xf>
    <xf numFmtId="0" fontId="13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 horizontal="left" wrapText="1"/>
    </xf>
    <xf numFmtId="0" fontId="16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center"/>
    </xf>
    <xf numFmtId="164" fontId="14" fillId="2" borderId="8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3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  <xf numFmtId="164" fontId="19" fillId="2" borderId="11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0" fontId="13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0" fillId="0" borderId="0" xfId="0" applyFont="1" applyFill="1"/>
    <xf numFmtId="164" fontId="2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</cellXfs>
  <cellStyles count="2">
    <cellStyle name="Обычный" xfId="0" builtinId="0"/>
    <cellStyle name="Обычный 2 2" xfId="1" xr:uid="{01188AC0-167A-4F02-A38B-E1F4E1C02C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A92B5-D53D-4864-BBF7-017DED426DED}">
  <dimension ref="B2:AT34"/>
  <sheetViews>
    <sheetView tabSelected="1" workbookViewId="0">
      <selection sqref="A1:XFD1048576"/>
    </sheetView>
  </sheetViews>
  <sheetFormatPr defaultRowHeight="15" x14ac:dyDescent="0.25"/>
  <cols>
    <col min="1" max="1" width="9.140625" style="5"/>
    <col min="2" max="2" width="16.85546875" style="5" customWidth="1"/>
    <col min="3" max="3" width="15.7109375" style="122" customWidth="1"/>
    <col min="4" max="4" width="20.85546875" style="5" customWidth="1"/>
    <col min="5" max="5" width="54.28515625" style="5" customWidth="1"/>
    <col min="6" max="6" width="13.85546875" style="5" customWidth="1"/>
    <col min="7" max="7" width="9.140625" style="5"/>
    <col min="8" max="8" width="11.28515625" style="5" customWidth="1"/>
    <col min="9" max="9" width="12.85546875" style="5" customWidth="1"/>
    <col min="10" max="10" width="20.7109375" style="5" customWidth="1"/>
    <col min="11" max="11" width="11.28515625" style="5" customWidth="1"/>
    <col min="12" max="16384" width="9.140625" style="5"/>
  </cols>
  <sheetData>
    <row r="2" spans="2:46" ht="30" x14ac:dyDescent="0.4">
      <c r="B2" s="1" t="s">
        <v>0</v>
      </c>
      <c r="C2" s="2">
        <v>44872</v>
      </c>
      <c r="D2" s="2"/>
      <c r="E2" s="2"/>
      <c r="F2" s="3"/>
      <c r="G2" s="4"/>
      <c r="J2" s="6"/>
      <c r="K2" s="7"/>
      <c r="L2" s="8"/>
      <c r="M2" s="9"/>
    </row>
    <row r="3" spans="2:46" ht="15.75" thickBot="1" x14ac:dyDescent="0.3">
      <c r="B3" s="8"/>
      <c r="C3" s="10"/>
      <c r="D3" s="8"/>
      <c r="E3" s="8"/>
      <c r="F3" s="8"/>
      <c r="G3" s="8"/>
      <c r="H3" s="8"/>
      <c r="I3" s="8"/>
      <c r="J3" s="8"/>
      <c r="K3" s="8"/>
      <c r="L3" s="8"/>
      <c r="M3" s="9"/>
    </row>
    <row r="4" spans="2:46" s="19" customFormat="1" ht="15.75" x14ac:dyDescent="0.25">
      <c r="B4" s="11" t="s">
        <v>1</v>
      </c>
      <c r="C4" s="12" t="s">
        <v>2</v>
      </c>
      <c r="D4" s="13" t="s">
        <v>3</v>
      </c>
      <c r="E4" s="12" t="s">
        <v>4</v>
      </c>
      <c r="F4" s="12" t="s">
        <v>5</v>
      </c>
      <c r="G4" s="14" t="s">
        <v>6</v>
      </c>
      <c r="H4" s="15"/>
      <c r="I4" s="15"/>
      <c r="J4" s="16" t="s">
        <v>7</v>
      </c>
      <c r="K4" s="14" t="s">
        <v>8</v>
      </c>
      <c r="L4" s="14"/>
      <c r="M4" s="17"/>
      <c r="N4" s="17"/>
      <c r="O4" s="17"/>
      <c r="P4" s="14" t="s">
        <v>9</v>
      </c>
      <c r="Q4" s="14"/>
      <c r="R4" s="14"/>
      <c r="S4" s="14"/>
      <c r="T4" s="14"/>
      <c r="U4" s="14"/>
      <c r="V4" s="14"/>
      <c r="W4" s="18"/>
    </row>
    <row r="5" spans="2:46" s="19" customFormat="1" ht="46.5" thickBot="1" x14ac:dyDescent="0.3">
      <c r="B5" s="20"/>
      <c r="C5" s="21"/>
      <c r="D5" s="21"/>
      <c r="E5" s="21"/>
      <c r="F5" s="21"/>
      <c r="G5" s="22" t="s">
        <v>10</v>
      </c>
      <c r="H5" s="22" t="s">
        <v>11</v>
      </c>
      <c r="I5" s="22" t="s">
        <v>12</v>
      </c>
      <c r="J5" s="23"/>
      <c r="K5" s="22" t="s">
        <v>13</v>
      </c>
      <c r="L5" s="22" t="s">
        <v>14</v>
      </c>
      <c r="M5" s="22" t="s">
        <v>15</v>
      </c>
      <c r="N5" s="24" t="s">
        <v>16</v>
      </c>
      <c r="O5" s="22" t="s">
        <v>17</v>
      </c>
      <c r="P5" s="22" t="s">
        <v>18</v>
      </c>
      <c r="Q5" s="22" t="s">
        <v>19</v>
      </c>
      <c r="R5" s="22" t="s">
        <v>20</v>
      </c>
      <c r="S5" s="22" t="s">
        <v>21</v>
      </c>
      <c r="T5" s="22" t="s">
        <v>22</v>
      </c>
      <c r="U5" s="22" t="s">
        <v>23</v>
      </c>
      <c r="V5" s="22" t="s">
        <v>24</v>
      </c>
      <c r="W5" s="25" t="s">
        <v>25</v>
      </c>
    </row>
    <row r="6" spans="2:46" s="19" customFormat="1" ht="15.75" x14ac:dyDescent="0.25">
      <c r="B6" s="26" t="s">
        <v>26</v>
      </c>
      <c r="C6" s="27">
        <v>24</v>
      </c>
      <c r="D6" s="27" t="s">
        <v>27</v>
      </c>
      <c r="E6" s="28" t="s">
        <v>28</v>
      </c>
      <c r="F6" s="27">
        <v>150</v>
      </c>
      <c r="G6" s="29">
        <v>0.6</v>
      </c>
      <c r="H6" s="29">
        <v>0</v>
      </c>
      <c r="I6" s="29">
        <v>16.95</v>
      </c>
      <c r="J6" s="30">
        <v>69</v>
      </c>
      <c r="K6" s="29">
        <v>0.01</v>
      </c>
      <c r="L6" s="29">
        <v>0.03</v>
      </c>
      <c r="M6" s="29">
        <v>19.5</v>
      </c>
      <c r="N6" s="29">
        <v>0</v>
      </c>
      <c r="O6" s="29">
        <v>0</v>
      </c>
      <c r="P6" s="29">
        <v>24</v>
      </c>
      <c r="Q6" s="29">
        <v>16.5</v>
      </c>
      <c r="R6" s="29">
        <v>13.5</v>
      </c>
      <c r="S6" s="29">
        <v>3.3</v>
      </c>
      <c r="T6" s="29">
        <v>417</v>
      </c>
      <c r="U6" s="29">
        <v>3.0000000000000001E-3</v>
      </c>
      <c r="V6" s="29">
        <v>5.0000000000000001E-4</v>
      </c>
      <c r="W6" s="31">
        <v>1.4999999999999999E-2</v>
      </c>
    </row>
    <row r="7" spans="2:46" s="19" customFormat="1" ht="15.75" x14ac:dyDescent="0.25">
      <c r="B7" s="32"/>
      <c r="C7" s="33">
        <v>67</v>
      </c>
      <c r="D7" s="33" t="s">
        <v>29</v>
      </c>
      <c r="E7" s="34" t="s">
        <v>30</v>
      </c>
      <c r="F7" s="33">
        <v>150</v>
      </c>
      <c r="G7" s="35">
        <v>18.75</v>
      </c>
      <c r="H7" s="35">
        <v>19.5</v>
      </c>
      <c r="I7" s="35">
        <v>2.7</v>
      </c>
      <c r="J7" s="36">
        <v>261.45</v>
      </c>
      <c r="K7" s="35">
        <v>7.0000000000000007E-2</v>
      </c>
      <c r="L7" s="35">
        <v>0.56999999999999995</v>
      </c>
      <c r="M7" s="35">
        <v>0.61</v>
      </c>
      <c r="N7" s="35">
        <v>390</v>
      </c>
      <c r="O7" s="35">
        <v>2.66</v>
      </c>
      <c r="P7" s="35">
        <v>268.68</v>
      </c>
      <c r="Q7" s="35">
        <v>323.68</v>
      </c>
      <c r="R7" s="35">
        <v>23.86</v>
      </c>
      <c r="S7" s="35">
        <v>2.74</v>
      </c>
      <c r="T7" s="35">
        <v>213.9</v>
      </c>
      <c r="U7" s="35">
        <v>3.0000000000000001E-3</v>
      </c>
      <c r="V7" s="35">
        <v>3.5000000000000003E-2</v>
      </c>
      <c r="W7" s="37">
        <v>0</v>
      </c>
    </row>
    <row r="8" spans="2:46" s="19" customFormat="1" ht="15.75" x14ac:dyDescent="0.25">
      <c r="B8" s="32"/>
      <c r="C8" s="33">
        <v>116</v>
      </c>
      <c r="D8" s="33" t="s">
        <v>31</v>
      </c>
      <c r="E8" s="34" t="s">
        <v>32</v>
      </c>
      <c r="F8" s="33">
        <v>200</v>
      </c>
      <c r="G8" s="35">
        <v>3.2</v>
      </c>
      <c r="H8" s="35">
        <v>3.2</v>
      </c>
      <c r="I8" s="35">
        <v>14.6</v>
      </c>
      <c r="J8" s="36">
        <v>100.8</v>
      </c>
      <c r="K8" s="35">
        <v>6.5</v>
      </c>
      <c r="L8" s="35">
        <v>0.32</v>
      </c>
      <c r="M8" s="35">
        <v>1.08</v>
      </c>
      <c r="N8" s="35">
        <v>40</v>
      </c>
      <c r="O8" s="35">
        <v>0.1</v>
      </c>
      <c r="P8" s="35">
        <v>178.44</v>
      </c>
      <c r="Q8" s="35">
        <v>136.9</v>
      </c>
      <c r="R8" s="35">
        <v>25.2</v>
      </c>
      <c r="S8" s="35">
        <v>0.42</v>
      </c>
      <c r="T8" s="35">
        <v>319.2</v>
      </c>
      <c r="U8" s="35">
        <v>1.6E-2</v>
      </c>
      <c r="V8" s="35">
        <v>4.0000000000000001E-3</v>
      </c>
      <c r="W8" s="38">
        <v>0.04</v>
      </c>
    </row>
    <row r="9" spans="2:46" s="19" customFormat="1" ht="15.75" x14ac:dyDescent="0.25">
      <c r="B9" s="32"/>
      <c r="C9" s="39">
        <v>121</v>
      </c>
      <c r="D9" s="33" t="s">
        <v>33</v>
      </c>
      <c r="E9" s="40" t="s">
        <v>34</v>
      </c>
      <c r="F9" s="41">
        <v>30</v>
      </c>
      <c r="G9" s="35">
        <v>2.16</v>
      </c>
      <c r="H9" s="35">
        <v>0.81</v>
      </c>
      <c r="I9" s="35">
        <v>14.73</v>
      </c>
      <c r="J9" s="36">
        <v>75.66</v>
      </c>
      <c r="K9" s="35">
        <v>0.04</v>
      </c>
      <c r="L9" s="35">
        <v>0.01</v>
      </c>
      <c r="M9" s="35">
        <v>0</v>
      </c>
      <c r="N9" s="35">
        <v>0</v>
      </c>
      <c r="O9" s="35">
        <v>0</v>
      </c>
      <c r="P9" s="35">
        <v>7.5</v>
      </c>
      <c r="Q9" s="35">
        <v>24.6</v>
      </c>
      <c r="R9" s="35">
        <v>9.9</v>
      </c>
      <c r="S9" s="35">
        <v>0.45</v>
      </c>
      <c r="T9" s="35">
        <v>27.6</v>
      </c>
      <c r="U9" s="35">
        <v>0</v>
      </c>
      <c r="V9" s="35">
        <v>0</v>
      </c>
      <c r="W9" s="38">
        <v>0</v>
      </c>
    </row>
    <row r="10" spans="2:46" s="19" customFormat="1" ht="15.75" x14ac:dyDescent="0.25">
      <c r="B10" s="32"/>
      <c r="C10" s="33">
        <v>120</v>
      </c>
      <c r="D10" s="33" t="s">
        <v>35</v>
      </c>
      <c r="E10" s="34" t="s">
        <v>36</v>
      </c>
      <c r="F10" s="33">
        <v>20</v>
      </c>
      <c r="G10" s="35">
        <v>1.1399999999999999</v>
      </c>
      <c r="H10" s="35">
        <v>0.22</v>
      </c>
      <c r="I10" s="35">
        <v>7.44</v>
      </c>
      <c r="J10" s="42">
        <v>36.26</v>
      </c>
      <c r="K10" s="35">
        <v>0.02</v>
      </c>
      <c r="L10" s="35">
        <v>2.4E-2</v>
      </c>
      <c r="M10" s="35">
        <v>0.08</v>
      </c>
      <c r="N10" s="35">
        <v>0</v>
      </c>
      <c r="O10" s="35">
        <v>0</v>
      </c>
      <c r="P10" s="35">
        <v>6.8</v>
      </c>
      <c r="Q10" s="35">
        <v>24</v>
      </c>
      <c r="R10" s="35">
        <v>8.1999999999999993</v>
      </c>
      <c r="S10" s="35">
        <v>0.46</v>
      </c>
      <c r="T10" s="35">
        <v>73.5</v>
      </c>
      <c r="U10" s="35">
        <v>2E-3</v>
      </c>
      <c r="V10" s="35">
        <v>2E-3</v>
      </c>
      <c r="W10" s="38">
        <v>1.2E-2</v>
      </c>
    </row>
    <row r="11" spans="2:46" s="19" customFormat="1" ht="15.75" x14ac:dyDescent="0.25">
      <c r="B11" s="32"/>
      <c r="C11" s="39"/>
      <c r="D11" s="33"/>
      <c r="E11" s="43" t="s">
        <v>37</v>
      </c>
      <c r="F11" s="44">
        <f>SUM(F6:F10)</f>
        <v>550</v>
      </c>
      <c r="G11" s="35">
        <f t="shared" ref="G11:W11" si="0">SUM(G6:G10)</f>
        <v>25.85</v>
      </c>
      <c r="H11" s="35">
        <f t="shared" si="0"/>
        <v>23.729999999999997</v>
      </c>
      <c r="I11" s="35">
        <f t="shared" si="0"/>
        <v>56.42</v>
      </c>
      <c r="J11" s="45">
        <f t="shared" si="0"/>
        <v>543.16999999999996</v>
      </c>
      <c r="K11" s="35">
        <f t="shared" si="0"/>
        <v>6.64</v>
      </c>
      <c r="L11" s="35">
        <f t="shared" si="0"/>
        <v>0.95399999999999996</v>
      </c>
      <c r="M11" s="35">
        <f t="shared" si="0"/>
        <v>21.269999999999996</v>
      </c>
      <c r="N11" s="35">
        <f t="shared" si="0"/>
        <v>430</v>
      </c>
      <c r="O11" s="35">
        <f t="shared" si="0"/>
        <v>2.7600000000000002</v>
      </c>
      <c r="P11" s="35">
        <f t="shared" si="0"/>
        <v>485.42</v>
      </c>
      <c r="Q11" s="35">
        <f t="shared" si="0"/>
        <v>525.68000000000006</v>
      </c>
      <c r="R11" s="35">
        <f t="shared" si="0"/>
        <v>80.660000000000011</v>
      </c>
      <c r="S11" s="35">
        <f t="shared" si="0"/>
        <v>7.37</v>
      </c>
      <c r="T11" s="35">
        <f t="shared" si="0"/>
        <v>1051.1999999999998</v>
      </c>
      <c r="U11" s="35">
        <f t="shared" si="0"/>
        <v>2.4E-2</v>
      </c>
      <c r="V11" s="35">
        <f t="shared" si="0"/>
        <v>4.1500000000000009E-2</v>
      </c>
      <c r="W11" s="38">
        <f t="shared" si="0"/>
        <v>6.7000000000000004E-2</v>
      </c>
    </row>
    <row r="12" spans="2:46" s="19" customFormat="1" ht="16.5" thickBot="1" x14ac:dyDescent="0.3">
      <c r="B12" s="46"/>
      <c r="C12" s="47"/>
      <c r="D12" s="47"/>
      <c r="E12" s="48" t="s">
        <v>38</v>
      </c>
      <c r="F12" s="47"/>
      <c r="G12" s="49"/>
      <c r="H12" s="49"/>
      <c r="I12" s="49"/>
      <c r="J12" s="50">
        <f>J11/23.5</f>
        <v>23.113617021276593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</row>
    <row r="13" spans="2:46" s="19" customFormat="1" ht="15.75" x14ac:dyDescent="0.25">
      <c r="B13" s="53" t="s">
        <v>39</v>
      </c>
      <c r="C13" s="54">
        <v>29</v>
      </c>
      <c r="D13" s="54" t="s">
        <v>40</v>
      </c>
      <c r="E13" s="55" t="s">
        <v>41</v>
      </c>
      <c r="F13" s="54">
        <v>60</v>
      </c>
      <c r="G13" s="56">
        <v>0.66</v>
      </c>
      <c r="H13" s="56">
        <v>0.12</v>
      </c>
      <c r="I13" s="56">
        <v>2.2799999999999998</v>
      </c>
      <c r="J13" s="57">
        <v>14.4</v>
      </c>
      <c r="K13" s="58">
        <v>0.04</v>
      </c>
      <c r="L13" s="58">
        <v>0.02</v>
      </c>
      <c r="M13" s="58">
        <v>15</v>
      </c>
      <c r="N13" s="58">
        <v>80</v>
      </c>
      <c r="O13" s="58">
        <v>0</v>
      </c>
      <c r="P13" s="58">
        <v>8.4</v>
      </c>
      <c r="Q13" s="58">
        <v>15.6</v>
      </c>
      <c r="R13" s="58">
        <v>12</v>
      </c>
      <c r="S13" s="58">
        <v>0.54</v>
      </c>
      <c r="T13" s="58">
        <v>174</v>
      </c>
      <c r="U13" s="58">
        <v>1.1999999999999999E-3</v>
      </c>
      <c r="V13" s="58">
        <v>2.4000000000000001E-4</v>
      </c>
      <c r="W13" s="59">
        <v>0.01</v>
      </c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</row>
    <row r="14" spans="2:46" s="19" customFormat="1" ht="15.75" x14ac:dyDescent="0.25">
      <c r="B14" s="32"/>
      <c r="C14" s="33">
        <v>138</v>
      </c>
      <c r="D14" s="33" t="s">
        <v>42</v>
      </c>
      <c r="E14" s="40" t="s">
        <v>43</v>
      </c>
      <c r="F14" s="41">
        <v>200</v>
      </c>
      <c r="G14" s="39">
        <v>6.2</v>
      </c>
      <c r="H14" s="39">
        <v>6.2</v>
      </c>
      <c r="I14" s="39">
        <v>11</v>
      </c>
      <c r="J14" s="60">
        <v>125.8</v>
      </c>
      <c r="K14" s="39">
        <v>0.08</v>
      </c>
      <c r="L14" s="39">
        <v>0.04</v>
      </c>
      <c r="M14" s="39">
        <v>10.7</v>
      </c>
      <c r="N14" s="39">
        <v>100.5</v>
      </c>
      <c r="O14" s="39">
        <v>0</v>
      </c>
      <c r="P14" s="39">
        <v>32.44</v>
      </c>
      <c r="Q14" s="39">
        <v>77.28</v>
      </c>
      <c r="R14" s="39">
        <v>51.28</v>
      </c>
      <c r="S14" s="39">
        <v>3.77</v>
      </c>
      <c r="T14" s="39">
        <v>261.8</v>
      </c>
      <c r="U14" s="39">
        <v>4.0000000000000001E-3</v>
      </c>
      <c r="V14" s="39">
        <v>0</v>
      </c>
      <c r="W14" s="37">
        <v>1.7999999999999999E-2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</row>
    <row r="15" spans="2:46" s="19" customFormat="1" ht="15.75" x14ac:dyDescent="0.25">
      <c r="B15" s="61"/>
      <c r="C15" s="33">
        <v>126</v>
      </c>
      <c r="D15" s="33" t="s">
        <v>44</v>
      </c>
      <c r="E15" s="40" t="s">
        <v>45</v>
      </c>
      <c r="F15" s="41">
        <v>90</v>
      </c>
      <c r="G15" s="39" t="s">
        <v>46</v>
      </c>
      <c r="H15" s="39" t="s">
        <v>47</v>
      </c>
      <c r="I15" s="62">
        <v>3.59</v>
      </c>
      <c r="J15" s="60">
        <v>256</v>
      </c>
      <c r="K15" s="39">
        <v>0.15</v>
      </c>
      <c r="L15" s="39">
        <v>0.12</v>
      </c>
      <c r="M15" s="39">
        <v>2.0099999999999998</v>
      </c>
      <c r="N15" s="39">
        <v>0</v>
      </c>
      <c r="O15" s="39">
        <v>0</v>
      </c>
      <c r="P15" s="39">
        <v>41.45</v>
      </c>
      <c r="Q15" s="39">
        <v>314</v>
      </c>
      <c r="R15" s="39">
        <v>66.489999999999995</v>
      </c>
      <c r="S15" s="39">
        <v>5.3</v>
      </c>
      <c r="T15" s="39">
        <v>266.67</v>
      </c>
      <c r="U15" s="39">
        <v>6.0000000000000001E-3</v>
      </c>
      <c r="V15" s="39">
        <v>0</v>
      </c>
      <c r="W15" s="37">
        <v>0.05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</row>
    <row r="16" spans="2:46" s="19" customFormat="1" ht="15.75" x14ac:dyDescent="0.25">
      <c r="B16" s="61"/>
      <c r="C16" s="33">
        <v>210</v>
      </c>
      <c r="D16" s="33" t="s">
        <v>48</v>
      </c>
      <c r="E16" s="34" t="s">
        <v>49</v>
      </c>
      <c r="F16" s="33">
        <v>150</v>
      </c>
      <c r="G16" s="39">
        <v>13.95</v>
      </c>
      <c r="H16" s="39">
        <v>4.6500000000000004</v>
      </c>
      <c r="I16" s="39">
        <v>31.95</v>
      </c>
      <c r="J16" s="60">
        <v>224.85</v>
      </c>
      <c r="K16" s="39">
        <v>0.56999999999999995</v>
      </c>
      <c r="L16" s="39">
        <v>0.09</v>
      </c>
      <c r="M16" s="39">
        <v>0</v>
      </c>
      <c r="N16" s="39">
        <v>18.899999999999999</v>
      </c>
      <c r="O16" s="39">
        <v>7.4999999999999997E-2</v>
      </c>
      <c r="P16" s="39">
        <v>75.03</v>
      </c>
      <c r="Q16" s="39">
        <v>171.19</v>
      </c>
      <c r="R16" s="35">
        <v>3.4</v>
      </c>
      <c r="S16" s="39">
        <v>0.66</v>
      </c>
      <c r="T16" s="39">
        <v>549.6</v>
      </c>
      <c r="U16" s="39">
        <v>6.0000000000000001E-3</v>
      </c>
      <c r="V16" s="35">
        <v>1.4E-2</v>
      </c>
      <c r="W16" s="38">
        <v>2.4E-2</v>
      </c>
    </row>
    <row r="17" spans="2:23" s="19" customFormat="1" ht="15.75" x14ac:dyDescent="0.25">
      <c r="B17" s="61"/>
      <c r="C17" s="33">
        <v>101</v>
      </c>
      <c r="D17" s="33" t="s">
        <v>50</v>
      </c>
      <c r="E17" s="40" t="s">
        <v>51</v>
      </c>
      <c r="F17" s="41">
        <v>200</v>
      </c>
      <c r="G17" s="35">
        <v>0.8</v>
      </c>
      <c r="H17" s="35">
        <v>0</v>
      </c>
      <c r="I17" s="35">
        <v>24.6</v>
      </c>
      <c r="J17" s="36">
        <v>101.2</v>
      </c>
      <c r="K17" s="35">
        <v>0</v>
      </c>
      <c r="L17" s="35">
        <v>0.04</v>
      </c>
      <c r="M17" s="35">
        <v>140</v>
      </c>
      <c r="N17" s="35">
        <v>100</v>
      </c>
      <c r="O17" s="35">
        <v>0</v>
      </c>
      <c r="P17" s="35">
        <v>21.6</v>
      </c>
      <c r="Q17" s="35">
        <v>3.4</v>
      </c>
      <c r="R17" s="35">
        <v>29.25</v>
      </c>
      <c r="S17" s="35">
        <v>1.26</v>
      </c>
      <c r="T17" s="35">
        <v>8.68</v>
      </c>
      <c r="U17" s="35">
        <v>0</v>
      </c>
      <c r="V17" s="35">
        <v>0</v>
      </c>
      <c r="W17" s="38">
        <v>0</v>
      </c>
    </row>
    <row r="18" spans="2:23" s="19" customFormat="1" ht="15.75" x14ac:dyDescent="0.25">
      <c r="B18" s="61"/>
      <c r="C18" s="39">
        <v>119</v>
      </c>
      <c r="D18" s="33" t="s">
        <v>33</v>
      </c>
      <c r="E18" s="34" t="s">
        <v>52</v>
      </c>
      <c r="F18" s="41">
        <v>20</v>
      </c>
      <c r="G18" s="35">
        <v>1.4</v>
      </c>
      <c r="H18" s="35">
        <v>0.14000000000000001</v>
      </c>
      <c r="I18" s="35">
        <v>8.8000000000000007</v>
      </c>
      <c r="J18" s="36">
        <v>48</v>
      </c>
      <c r="K18" s="35">
        <v>0.02</v>
      </c>
      <c r="L18" s="35">
        <v>6.0000000000000001E-3</v>
      </c>
      <c r="M18" s="35">
        <v>0</v>
      </c>
      <c r="N18" s="35">
        <v>0</v>
      </c>
      <c r="O18" s="35">
        <v>0</v>
      </c>
      <c r="P18" s="35">
        <v>7.4</v>
      </c>
      <c r="Q18" s="35">
        <v>43.6</v>
      </c>
      <c r="R18" s="35">
        <v>13</v>
      </c>
      <c r="S18" s="35">
        <v>0.56000000000000005</v>
      </c>
      <c r="T18" s="35">
        <v>18.600000000000001</v>
      </c>
      <c r="U18" s="35">
        <v>5.9999999999999995E-4</v>
      </c>
      <c r="V18" s="35">
        <v>1E-3</v>
      </c>
      <c r="W18" s="38">
        <v>0</v>
      </c>
    </row>
    <row r="19" spans="2:23" s="19" customFormat="1" ht="15.75" x14ac:dyDescent="0.25">
      <c r="B19" s="61"/>
      <c r="C19" s="33">
        <v>120</v>
      </c>
      <c r="D19" s="33" t="s">
        <v>35</v>
      </c>
      <c r="E19" s="34" t="s">
        <v>36</v>
      </c>
      <c r="F19" s="33">
        <v>20</v>
      </c>
      <c r="G19" s="35">
        <v>1.1399999999999999</v>
      </c>
      <c r="H19" s="35">
        <v>0.22</v>
      </c>
      <c r="I19" s="35">
        <v>7.44</v>
      </c>
      <c r="J19" s="42">
        <v>36.26</v>
      </c>
      <c r="K19" s="35">
        <v>0.02</v>
      </c>
      <c r="L19" s="35">
        <v>2.4E-2</v>
      </c>
      <c r="M19" s="35">
        <v>0.08</v>
      </c>
      <c r="N19" s="35">
        <v>0</v>
      </c>
      <c r="O19" s="35">
        <v>0</v>
      </c>
      <c r="P19" s="35">
        <v>6.8</v>
      </c>
      <c r="Q19" s="35">
        <v>24</v>
      </c>
      <c r="R19" s="35">
        <v>8.1999999999999993</v>
      </c>
      <c r="S19" s="35">
        <v>0.46</v>
      </c>
      <c r="T19" s="35">
        <v>73.5</v>
      </c>
      <c r="U19" s="35">
        <v>2E-3</v>
      </c>
      <c r="V19" s="35">
        <v>2E-3</v>
      </c>
      <c r="W19" s="38">
        <v>1.2E-2</v>
      </c>
    </row>
    <row r="20" spans="2:23" s="19" customFormat="1" ht="15.75" x14ac:dyDescent="0.25">
      <c r="B20" s="61"/>
      <c r="C20" s="63"/>
      <c r="D20" s="33"/>
      <c r="E20" s="43" t="s">
        <v>37</v>
      </c>
      <c r="F20" s="64">
        <f>SUM(F13:F19)</f>
        <v>740</v>
      </c>
      <c r="G20" s="33">
        <f>SUM(G13:G19)</f>
        <v>24.15</v>
      </c>
      <c r="H20" s="33">
        <f t="shared" ref="H20:I20" si="1">SUM(H13:H19)</f>
        <v>11.330000000000002</v>
      </c>
      <c r="I20" s="33">
        <f t="shared" si="1"/>
        <v>89.659999999999982</v>
      </c>
      <c r="J20" s="65">
        <f>SUM(J13:J19)</f>
        <v>806.51</v>
      </c>
      <c r="K20" s="33">
        <f t="shared" ref="K20:Q20" si="2">SUM(K13:K19)</f>
        <v>0.88</v>
      </c>
      <c r="L20" s="33">
        <f t="shared" si="2"/>
        <v>0.34</v>
      </c>
      <c r="M20" s="33">
        <f t="shared" si="2"/>
        <v>167.79000000000002</v>
      </c>
      <c r="N20" s="33">
        <f t="shared" si="2"/>
        <v>299.39999999999998</v>
      </c>
      <c r="O20" s="33">
        <f t="shared" si="2"/>
        <v>7.4999999999999997E-2</v>
      </c>
      <c r="P20" s="33">
        <f t="shared" si="2"/>
        <v>193.12</v>
      </c>
      <c r="Q20" s="33">
        <f t="shared" si="2"/>
        <v>649.06999999999994</v>
      </c>
      <c r="R20" s="33">
        <f>SUM(R19)</f>
        <v>8.1999999999999993</v>
      </c>
      <c r="S20" s="33">
        <f>SUM(S19)</f>
        <v>0.46</v>
      </c>
      <c r="T20" s="33">
        <f t="shared" ref="T20:W20" si="3">SUM(T19)</f>
        <v>73.5</v>
      </c>
      <c r="U20" s="33">
        <f t="shared" si="3"/>
        <v>2E-3</v>
      </c>
      <c r="V20" s="33">
        <f t="shared" si="3"/>
        <v>2E-3</v>
      </c>
      <c r="W20" s="66">
        <f t="shared" si="3"/>
        <v>1.2E-2</v>
      </c>
    </row>
    <row r="21" spans="2:23" ht="16.5" thickBot="1" x14ac:dyDescent="0.3">
      <c r="B21" s="67"/>
      <c r="C21" s="68"/>
      <c r="D21" s="69"/>
      <c r="E21" s="70" t="s">
        <v>38</v>
      </c>
      <c r="F21" s="68"/>
      <c r="G21" s="68"/>
      <c r="H21" s="68"/>
      <c r="I21" s="68"/>
      <c r="J21" s="71">
        <f>J20/23.5</f>
        <v>34.319574468085108</v>
      </c>
      <c r="K21" s="68"/>
      <c r="L21" s="68"/>
      <c r="M21" s="68"/>
      <c r="N21" s="68"/>
      <c r="O21" s="68"/>
      <c r="P21" s="68"/>
      <c r="Q21" s="68"/>
      <c r="R21" s="72"/>
      <c r="S21" s="68"/>
      <c r="T21" s="68"/>
      <c r="U21" s="68"/>
      <c r="V21" s="72"/>
      <c r="W21" s="73"/>
    </row>
    <row r="22" spans="2:23" ht="15.75" x14ac:dyDescent="0.25">
      <c r="B22" s="74" t="s">
        <v>53</v>
      </c>
      <c r="C22" s="75"/>
      <c r="D22" s="75" t="s">
        <v>54</v>
      </c>
      <c r="E22" s="76" t="s">
        <v>55</v>
      </c>
      <c r="F22" s="75">
        <v>40</v>
      </c>
      <c r="G22" s="77">
        <v>3.92</v>
      </c>
      <c r="H22" s="77">
        <v>7.06</v>
      </c>
      <c r="I22" s="77">
        <v>40.4</v>
      </c>
      <c r="J22" s="78">
        <v>434</v>
      </c>
      <c r="K22" s="77">
        <v>0.04</v>
      </c>
      <c r="L22" s="77">
        <v>0</v>
      </c>
      <c r="M22" s="77">
        <v>0</v>
      </c>
      <c r="N22" s="77">
        <v>1.76</v>
      </c>
      <c r="O22" s="77">
        <v>0</v>
      </c>
      <c r="P22" s="77">
        <v>47.8</v>
      </c>
      <c r="Q22" s="77">
        <v>78</v>
      </c>
      <c r="R22" s="77">
        <v>19</v>
      </c>
      <c r="S22" s="77">
        <v>0.44</v>
      </c>
      <c r="T22" s="77">
        <v>0</v>
      </c>
      <c r="U22" s="77">
        <v>0</v>
      </c>
      <c r="V22" s="77">
        <v>0</v>
      </c>
      <c r="W22" s="79">
        <v>0</v>
      </c>
    </row>
    <row r="23" spans="2:23" ht="15.75" x14ac:dyDescent="0.25">
      <c r="B23" s="80"/>
      <c r="C23" s="81">
        <v>517</v>
      </c>
      <c r="D23" s="81" t="s">
        <v>56</v>
      </c>
      <c r="E23" s="82" t="s">
        <v>57</v>
      </c>
      <c r="F23" s="83">
        <v>200</v>
      </c>
      <c r="G23" s="84">
        <v>6.8</v>
      </c>
      <c r="H23" s="84">
        <v>4.3</v>
      </c>
      <c r="I23" s="84">
        <v>28.6</v>
      </c>
      <c r="J23" s="85">
        <v>166</v>
      </c>
      <c r="K23" s="84">
        <v>0.06</v>
      </c>
      <c r="L23" s="84">
        <v>0</v>
      </c>
      <c r="M23" s="84">
        <v>0.06</v>
      </c>
      <c r="N23" s="84">
        <v>0.33</v>
      </c>
      <c r="O23" s="84">
        <v>0</v>
      </c>
      <c r="P23" s="84">
        <v>17.600000000000001</v>
      </c>
      <c r="Q23" s="84">
        <v>233</v>
      </c>
      <c r="R23" s="84">
        <v>172</v>
      </c>
      <c r="S23" s="84">
        <v>13</v>
      </c>
      <c r="T23" s="84">
        <v>0</v>
      </c>
      <c r="U23" s="84">
        <v>0</v>
      </c>
      <c r="V23" s="84">
        <v>0</v>
      </c>
      <c r="W23" s="86">
        <v>0</v>
      </c>
    </row>
    <row r="24" spans="2:23" ht="15.75" x14ac:dyDescent="0.25">
      <c r="B24" s="87"/>
      <c r="C24" s="88">
        <v>27</v>
      </c>
      <c r="D24" s="88" t="s">
        <v>40</v>
      </c>
      <c r="E24" s="89" t="s">
        <v>58</v>
      </c>
      <c r="F24" s="90">
        <v>100</v>
      </c>
      <c r="G24" s="91">
        <v>0.8</v>
      </c>
      <c r="H24" s="91">
        <v>0.3</v>
      </c>
      <c r="I24" s="91">
        <v>9.6</v>
      </c>
      <c r="J24" s="92">
        <v>49</v>
      </c>
      <c r="K24" s="91">
        <v>0.06</v>
      </c>
      <c r="L24" s="91">
        <v>0.04</v>
      </c>
      <c r="M24" s="91">
        <v>10</v>
      </c>
      <c r="N24" s="91">
        <v>20</v>
      </c>
      <c r="O24" s="91">
        <v>0</v>
      </c>
      <c r="P24" s="91">
        <v>20</v>
      </c>
      <c r="Q24" s="91">
        <v>20</v>
      </c>
      <c r="R24" s="91">
        <v>9</v>
      </c>
      <c r="S24" s="91">
        <v>0.5</v>
      </c>
      <c r="T24" s="91">
        <v>214</v>
      </c>
      <c r="U24" s="91">
        <v>4.0000000000000001E-3</v>
      </c>
      <c r="V24" s="91">
        <v>1E-4</v>
      </c>
      <c r="W24" s="93">
        <v>0</v>
      </c>
    </row>
    <row r="25" spans="2:23" ht="15.75" x14ac:dyDescent="0.25">
      <c r="B25" s="87"/>
      <c r="C25" s="81"/>
      <c r="D25" s="81"/>
      <c r="E25" s="94" t="s">
        <v>37</v>
      </c>
      <c r="F25" s="95">
        <f>SUM(F22:F24)</f>
        <v>340</v>
      </c>
      <c r="G25" s="84">
        <f>G22+G24</f>
        <v>4.72</v>
      </c>
      <c r="H25" s="84">
        <f t="shared" ref="H25:W25" si="4">H22+H24</f>
        <v>7.3599999999999994</v>
      </c>
      <c r="I25" s="84">
        <f t="shared" si="4"/>
        <v>50</v>
      </c>
      <c r="J25" s="96">
        <f>J22+J24+J23</f>
        <v>649</v>
      </c>
      <c r="K25" s="84">
        <f t="shared" si="4"/>
        <v>0.1</v>
      </c>
      <c r="L25" s="84">
        <f t="shared" si="4"/>
        <v>0.04</v>
      </c>
      <c r="M25" s="84">
        <f t="shared" si="4"/>
        <v>10</v>
      </c>
      <c r="N25" s="84">
        <f t="shared" si="4"/>
        <v>21.76</v>
      </c>
      <c r="O25" s="84">
        <f t="shared" si="4"/>
        <v>0</v>
      </c>
      <c r="P25" s="84">
        <f t="shared" si="4"/>
        <v>67.8</v>
      </c>
      <c r="Q25" s="84">
        <f t="shared" si="4"/>
        <v>98</v>
      </c>
      <c r="R25" s="84">
        <f t="shared" si="4"/>
        <v>28</v>
      </c>
      <c r="S25" s="84">
        <f t="shared" si="4"/>
        <v>0.94</v>
      </c>
      <c r="T25" s="84">
        <f t="shared" si="4"/>
        <v>214</v>
      </c>
      <c r="U25" s="84">
        <f t="shared" si="4"/>
        <v>4.0000000000000001E-3</v>
      </c>
      <c r="V25" s="84">
        <f t="shared" si="4"/>
        <v>1E-4</v>
      </c>
      <c r="W25" s="97">
        <f t="shared" si="4"/>
        <v>0</v>
      </c>
    </row>
    <row r="26" spans="2:23" ht="16.5" thickBot="1" x14ac:dyDescent="0.3">
      <c r="B26" s="98"/>
      <c r="C26" s="99"/>
      <c r="D26" s="99"/>
      <c r="E26" s="100" t="s">
        <v>38</v>
      </c>
      <c r="F26" s="99"/>
      <c r="G26" s="101"/>
      <c r="H26" s="101"/>
      <c r="I26" s="101"/>
      <c r="J26" s="102">
        <f>J25*100/2350</f>
        <v>27.617021276595743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3"/>
    </row>
    <row r="27" spans="2:23" ht="15.75" x14ac:dyDescent="0.25">
      <c r="B27" s="104" t="s">
        <v>59</v>
      </c>
      <c r="C27" s="105" t="s">
        <v>60</v>
      </c>
      <c r="D27" s="105" t="s">
        <v>44</v>
      </c>
      <c r="E27" s="106" t="s">
        <v>61</v>
      </c>
      <c r="F27" s="107" t="s">
        <v>62</v>
      </c>
      <c r="G27" s="108">
        <v>25.87</v>
      </c>
      <c r="H27" s="108">
        <v>5.4</v>
      </c>
      <c r="I27" s="108">
        <v>4.5</v>
      </c>
      <c r="J27" s="109">
        <v>181.12</v>
      </c>
      <c r="K27" s="108">
        <v>0.28000000000000003</v>
      </c>
      <c r="L27" s="108">
        <v>0</v>
      </c>
      <c r="M27" s="108">
        <v>0.84</v>
      </c>
      <c r="N27" s="108">
        <v>15.75</v>
      </c>
      <c r="O27" s="108">
        <v>0</v>
      </c>
      <c r="P27" s="108">
        <v>79.87</v>
      </c>
      <c r="Q27" s="108">
        <v>42.41</v>
      </c>
      <c r="R27" s="108">
        <v>45.48</v>
      </c>
      <c r="S27" s="108">
        <v>0.85499999999999998</v>
      </c>
      <c r="T27" s="108"/>
      <c r="U27" s="108">
        <v>0</v>
      </c>
      <c r="V27" s="108">
        <v>0</v>
      </c>
      <c r="W27" s="110">
        <v>0</v>
      </c>
    </row>
    <row r="28" spans="2:23" ht="15.75" x14ac:dyDescent="0.25">
      <c r="B28" s="104"/>
      <c r="C28" s="105" t="s">
        <v>60</v>
      </c>
      <c r="D28" s="33" t="s">
        <v>48</v>
      </c>
      <c r="E28" s="106" t="s">
        <v>63</v>
      </c>
      <c r="F28" s="107">
        <v>180</v>
      </c>
      <c r="G28" s="108">
        <v>4.43</v>
      </c>
      <c r="H28" s="108">
        <v>3.42</v>
      </c>
      <c r="I28" s="108">
        <v>8.48</v>
      </c>
      <c r="J28" s="109">
        <v>114.75</v>
      </c>
      <c r="K28" s="108">
        <v>0.22500000000000001</v>
      </c>
      <c r="L28" s="108"/>
      <c r="M28" s="108">
        <v>12.48</v>
      </c>
      <c r="N28" s="108">
        <v>17.55</v>
      </c>
      <c r="O28" s="108"/>
      <c r="P28" s="108">
        <v>47.36</v>
      </c>
      <c r="Q28" s="108">
        <v>111.48</v>
      </c>
      <c r="R28" s="108">
        <v>9.39</v>
      </c>
      <c r="S28" s="108">
        <v>0.83</v>
      </c>
      <c r="T28" s="108">
        <v>0</v>
      </c>
      <c r="U28" s="108">
        <v>0</v>
      </c>
      <c r="V28" s="108">
        <v>0</v>
      </c>
      <c r="W28" s="110">
        <v>0</v>
      </c>
    </row>
    <row r="29" spans="2:23" ht="15.75" x14ac:dyDescent="0.25">
      <c r="B29" s="87"/>
      <c r="C29" s="88">
        <v>518</v>
      </c>
      <c r="D29" s="111" t="s">
        <v>50</v>
      </c>
      <c r="E29" s="112" t="s">
        <v>64</v>
      </c>
      <c r="F29" s="113">
        <v>200</v>
      </c>
      <c r="G29" s="91">
        <v>0.51</v>
      </c>
      <c r="H29" s="91">
        <v>0</v>
      </c>
      <c r="I29" s="91">
        <v>33</v>
      </c>
      <c r="J29" s="114">
        <v>125</v>
      </c>
      <c r="K29" s="91">
        <v>0.04</v>
      </c>
      <c r="L29" s="91">
        <v>0</v>
      </c>
      <c r="M29" s="91">
        <v>4</v>
      </c>
      <c r="N29" s="91">
        <v>0</v>
      </c>
      <c r="O29" s="91">
        <v>0</v>
      </c>
      <c r="P29" s="91">
        <v>10.4</v>
      </c>
      <c r="Q29" s="91">
        <v>30</v>
      </c>
      <c r="R29" s="91">
        <v>24</v>
      </c>
      <c r="S29" s="91">
        <v>0.2</v>
      </c>
      <c r="T29" s="91">
        <v>0</v>
      </c>
      <c r="U29" s="91">
        <v>0</v>
      </c>
      <c r="V29" s="91">
        <v>0</v>
      </c>
      <c r="W29" s="115">
        <v>0</v>
      </c>
    </row>
    <row r="30" spans="2:23" ht="15.75" x14ac:dyDescent="0.25">
      <c r="B30" s="87"/>
      <c r="C30" s="81"/>
      <c r="D30" s="116"/>
      <c r="E30" s="94" t="s">
        <v>37</v>
      </c>
      <c r="F30" s="95">
        <f>SUM(F27:F29)</f>
        <v>380</v>
      </c>
      <c r="G30" s="95">
        <f t="shared" ref="G30:W30" si="5">SUM(G27:G29)</f>
        <v>30.810000000000002</v>
      </c>
      <c r="H30" s="95">
        <f t="shared" si="5"/>
        <v>8.82</v>
      </c>
      <c r="I30" s="95">
        <f t="shared" si="5"/>
        <v>45.980000000000004</v>
      </c>
      <c r="J30" s="117">
        <f>SUM(J27:J29)</f>
        <v>420.87</v>
      </c>
      <c r="K30" s="95">
        <f t="shared" si="5"/>
        <v>0.54500000000000004</v>
      </c>
      <c r="L30" s="95">
        <f t="shared" si="5"/>
        <v>0</v>
      </c>
      <c r="M30" s="95">
        <f t="shared" si="5"/>
        <v>17.32</v>
      </c>
      <c r="N30" s="95">
        <f t="shared" si="5"/>
        <v>33.299999999999997</v>
      </c>
      <c r="O30" s="95">
        <f t="shared" si="5"/>
        <v>0</v>
      </c>
      <c r="P30" s="95">
        <f t="shared" si="5"/>
        <v>137.63</v>
      </c>
      <c r="Q30" s="95">
        <f t="shared" si="5"/>
        <v>183.89</v>
      </c>
      <c r="R30" s="95">
        <f t="shared" si="5"/>
        <v>78.87</v>
      </c>
      <c r="S30" s="95">
        <f t="shared" si="5"/>
        <v>1.885</v>
      </c>
      <c r="T30" s="95">
        <f t="shared" si="5"/>
        <v>0</v>
      </c>
      <c r="U30" s="95">
        <f t="shared" si="5"/>
        <v>0</v>
      </c>
      <c r="V30" s="95">
        <f t="shared" si="5"/>
        <v>0</v>
      </c>
      <c r="W30" s="118">
        <f t="shared" si="5"/>
        <v>0</v>
      </c>
    </row>
    <row r="31" spans="2:23" ht="16.5" thickBot="1" x14ac:dyDescent="0.3">
      <c r="B31" s="98"/>
      <c r="C31" s="99"/>
      <c r="D31" s="99"/>
      <c r="E31" s="100" t="s">
        <v>38</v>
      </c>
      <c r="F31" s="99">
        <v>0</v>
      </c>
      <c r="G31" s="101"/>
      <c r="H31" s="101"/>
      <c r="I31" s="101"/>
      <c r="J31" s="102">
        <f>J30*100/2350</f>
        <v>17.909361702127658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3"/>
    </row>
    <row r="32" spans="2:23" ht="26.25" x14ac:dyDescent="0.4">
      <c r="B32" s="19"/>
      <c r="C32" s="119"/>
      <c r="D32" s="19"/>
      <c r="E32" s="19"/>
      <c r="F32" s="120">
        <f>F30+F25+F20+F11</f>
        <v>2010</v>
      </c>
      <c r="G32" s="19"/>
      <c r="H32" s="19"/>
      <c r="I32" s="19"/>
      <c r="J32" s="121">
        <f>J30+J25+J20+J11</f>
        <v>2419.5499999999997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4:9" x14ac:dyDescent="0.25">
      <c r="D33" s="123"/>
      <c r="E33" s="123"/>
      <c r="F33" s="123"/>
      <c r="G33" s="123"/>
      <c r="H33" s="123"/>
      <c r="I33" s="123"/>
    </row>
    <row r="34" spans="4:9" x14ac:dyDescent="0.25">
      <c r="D34" s="123"/>
      <c r="E34" s="123"/>
      <c r="F34" s="123"/>
      <c r="G34" s="123"/>
      <c r="H34" s="123"/>
      <c r="I34" s="123"/>
    </row>
  </sheetData>
  <mergeCells count="10">
    <mergeCell ref="G4:I4"/>
    <mergeCell ref="J4:J5"/>
    <mergeCell ref="K4:O4"/>
    <mergeCell ref="P4:W4"/>
    <mergeCell ref="C2:E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УК СГМК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Олег Владимирович</dc:creator>
  <cp:lastModifiedBy>Соловьев Олег Владимирович</cp:lastModifiedBy>
  <dcterms:created xsi:type="dcterms:W3CDTF">2022-11-08T08:52:14Z</dcterms:created>
  <dcterms:modified xsi:type="dcterms:W3CDTF">2022-11-08T08:52:25Z</dcterms:modified>
</cp:coreProperties>
</file>