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mk-portal\АНОО НОШ Интеллект Академия\#Соловьев О.В#\_СТОЛОВАЯ\"/>
    </mc:Choice>
  </mc:AlternateContent>
  <xr:revisionPtr revIDLastSave="0" documentId="8_{4F4C0F42-8288-43E3-A27F-8084128921F6}" xr6:coauthVersionLast="36" xr6:coauthVersionMax="36" xr10:uidLastSave="{00000000-0000-0000-0000-000000000000}"/>
  <bookViews>
    <workbookView xWindow="0" yWindow="0" windowWidth="28800" windowHeight="12225" xr2:uid="{D9EDB1B3-C9F1-4BF1-AF3B-D941C9EEBE7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J31" i="1" s="1"/>
  <c r="I29" i="1"/>
  <c r="H29" i="1"/>
  <c r="G29" i="1"/>
  <c r="F29" i="1"/>
  <c r="F31" i="1" s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J25" i="1" s="1"/>
  <c r="I24" i="1"/>
  <c r="H24" i="1"/>
  <c r="G24" i="1"/>
  <c r="F24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J20" i="1" s="1"/>
  <c r="I19" i="1"/>
  <c r="H19" i="1"/>
  <c r="G19" i="1"/>
  <c r="F19" i="1"/>
  <c r="J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<sst xmlns="http://schemas.openxmlformats.org/spreadsheetml/2006/main" count="74" uniqueCount="59">
  <si>
    <t>Меню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</si>
  <si>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</si>
  <si>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</si>
  <si>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</si>
  <si>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</si>
  <si>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</si>
  <si>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</si>
  <si>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</si>
  <si>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</si>
  <si>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</si>
  <si>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</si>
  <si>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</si>
  <si>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</si>
  <si>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</si>
  <si>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</si>
  <si>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</si>
  <si>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</si>
  <si>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</si>
  <si>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</si>
  <si>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</si>
  <si>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</si>
  <si>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</si>
  <si>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</si>
  <si>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</si>
  <si>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</si>
  <si>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</si>
  <si>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</si>
  <si>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</si>
  <si>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(виноград)</t>
  </si>
  <si>
    <t>горячее блюдо</t>
  </si>
  <si>
    <t>Омлет натуральный</t>
  </si>
  <si>
    <t>Бутерброд с сыром</t>
  </si>
  <si>
    <t>гор. Напиток</t>
  </si>
  <si>
    <t>Какао с молоком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</si>
  <si>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</si>
  <si>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</si>
  <si>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</si>
  <si>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</si>
  <si>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</si>
  <si>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Салат из свежих огурцов</t>
  </si>
  <si>
    <t>1 блюдо</t>
  </si>
  <si>
    <t>Суп гороховый с мясом</t>
  </si>
  <si>
    <t>2 блюдо</t>
  </si>
  <si>
    <t>Жаркое с мясом (говядина)</t>
  </si>
  <si>
    <t>3 блюдо</t>
  </si>
  <si>
    <t>Компот из сухофруктов</t>
  </si>
  <si>
    <t>хлеб пшеничный</t>
  </si>
  <si>
    <t>Хлеб пшеничный</t>
  </si>
  <si>
    <t xml:space="preserve">Полдник </t>
  </si>
  <si>
    <t>десерт</t>
  </si>
  <si>
    <t>Блинчики с яблочным припеком</t>
  </si>
  <si>
    <t>Молоко</t>
  </si>
  <si>
    <t xml:space="preserve">Фрукты в ассортименте </t>
  </si>
  <si>
    <t>Ужин</t>
  </si>
  <si>
    <t>ТТК</t>
  </si>
  <si>
    <t>Биточки рыбные</t>
  </si>
  <si>
    <t>гарнир</t>
  </si>
  <si>
    <t>Картофель запеченый со сметаной и яйцом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</si>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</sst>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2" x14ac:knownFonts="1">
    <font>
      <sz val="11"/>
      <color theme="1"/>
      <name val="Calibri"/>
      <family val="2"/>
      <charset val="204"/>
      <scheme val="minor"/>
    </font>
    <font>
      <b/>
      <sz val="36"/>
      <color theme="6" tint="-0.499984740745262"/>
      <name val="Times New Roman"/>
      <family val="1"/>
      <charset val="204"/>
    </font>
    <font>
      <b/>
      <i/>
      <sz val="22"/>
      <name val="Times New Roman"/>
      <family val="1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charset val="204"/>
    </font>
    <font>
      <i/>
      <sz val="12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i/>
      <sz val="12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38">
    <xf numFmtId="0" fontId="0" fillId="0" borderId="0" xfId="0"/>
    <xf numFmtId="0" fontId="1" fillId="0" borderId="0" xfId="0" applyFont="1"/>
    <xf numFmtId="1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3" borderId="0" xfId="0" applyFont="1" applyFill="1"/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1" fillId="3" borderId="12" xfId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left"/>
    </xf>
    <xf numFmtId="164" fontId="6" fillId="2" borderId="14" xfId="0" applyNumberFormat="1" applyFont="1" applyFill="1" applyBorder="1" applyAlignment="1">
      <alignment horizontal="center"/>
    </xf>
    <xf numFmtId="0" fontId="11" fillId="3" borderId="15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wrapText="1"/>
    </xf>
    <xf numFmtId="0" fontId="10" fillId="3" borderId="11" xfId="0" applyFont="1" applyFill="1" applyBorder="1" applyAlignment="1">
      <alignment horizontal="center" wrapText="1"/>
    </xf>
    <xf numFmtId="0" fontId="11" fillId="3" borderId="11" xfId="1" applyFont="1" applyFill="1" applyBorder="1" applyAlignment="1">
      <alignment horizontal="center"/>
    </xf>
    <xf numFmtId="0" fontId="11" fillId="2" borderId="11" xfId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11" fillId="0" borderId="12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64" fontId="14" fillId="2" borderId="8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6" fillId="2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3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3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164" fontId="19" fillId="2" borderId="14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3" fillId="0" borderId="8" xfId="0" applyFont="1" applyBorder="1" applyAlignment="1">
      <alignment horizontal="left" wrapText="1"/>
    </xf>
    <xf numFmtId="0" fontId="13" fillId="0" borderId="8" xfId="0" applyFont="1" applyBorder="1" applyAlignment="1">
      <alignment horizontal="center" wrapText="1"/>
    </xf>
    <xf numFmtId="0" fontId="14" fillId="2" borderId="8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3" borderId="5" xfId="0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9" fillId="2" borderId="5" xfId="0" applyNumberFormat="1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20" fillId="0" borderId="0" xfId="0" applyFont="1" applyFill="1"/>
    <xf numFmtId="164" fontId="2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 2" xfId="1" xr:uid="{D5DB74B0-5CD0-44CA-BE67-2E96B57FA2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393F0-3A2E-4E6B-83BD-3E1056D82441}">
  <dimension ref="B2:W31"/>
  <sheetViews>
    <sheetView tabSelected="1" workbookViewId="0">
      <selection sqref="A1:XFD1048576"/>
    </sheetView>
  </sheetViews>
  <sheetFormatPr defaultRowHeight="15" x14ac:dyDescent="0.25"/>
  <cols>
    <col min="2" max="2" width="20.140625" customWidth="1"/>
    <col min="3" max="3" width="15.7109375" style="137" customWidth="1"/>
    <col min="4" max="4" width="20.85546875" customWidth="1"/>
    <col min="5" max="5" width="54.28515625" customWidth="1"/>
    <col min="6" max="6" width="16.28515625" customWidth="1"/>
    <col min="7" max="7" width="11.140625" bestFit="1" customWidth="1"/>
    <col min="8" max="8" width="11.28515625" customWidth="1"/>
    <col min="9" max="9" width="12.85546875" customWidth="1"/>
    <col min="10" max="10" width="22.42578125" customWidth="1"/>
    <col min="11" max="11" width="11.28515625" customWidth="1"/>
    <col min="22" max="22" width="11.140625" bestFit="1" customWidth="1"/>
  </cols>
  <sheetData>
    <row r="2" spans="2:23" ht="45" x14ac:dyDescent="0.6">
      <c r="B2" s="1" t="s">
        <v>0</v>
      </c>
      <c r="C2" s="2">
        <v>44876</v>
      </c>
      <c r="D2" s="2"/>
      <c r="E2" s="2"/>
      <c r="F2" s="3"/>
      <c r="G2" s="4"/>
      <c r="J2" s="5"/>
      <c r="K2" s="6"/>
      <c r="L2" s="7"/>
      <c r="M2" s="8"/>
    </row>
    <row r="3" spans="2:23" ht="15.75" thickBot="1" x14ac:dyDescent="0.3">
      <c r="B3" s="7"/>
      <c r="C3" s="9"/>
      <c r="D3" s="7"/>
      <c r="E3" s="7"/>
      <c r="F3" s="7"/>
      <c r="G3" s="7"/>
      <c r="H3" s="7"/>
      <c r="I3" s="7"/>
      <c r="J3" s="7"/>
      <c r="K3" s="7"/>
      <c r="L3" s="7"/>
      <c r="M3" s="8"/>
    </row>
    <row r="4" spans="2:23" s="18" customFormat="1" ht="15.75" x14ac:dyDescent="0.25">
      <c r="B4" s="10" t="s">
        <v>1</v>
      </c>
      <c r="C4" s="11" t="s">
        <v>2</v>
      </c>
      <c r="D4" s="12" t="s">
        <v>3</v>
      </c>
      <c r="E4" s="13" t="s">
        <v>4</v>
      </c>
      <c r="F4" s="13" t="s">
        <v>5</v>
      </c>
      <c r="G4" s="13" t="s">
        <v>6</v>
      </c>
      <c r="H4" s="14"/>
      <c r="I4" s="14"/>
      <c r="J4" s="15" t="s">
        <v>7</v>
      </c>
      <c r="K4" s="13" t="s">
        <v>8</v>
      </c>
      <c r="L4" s="13"/>
      <c r="M4" s="16"/>
      <c r="N4" s="16"/>
      <c r="O4" s="16"/>
      <c r="P4" s="13" t="s">
        <v>9</v>
      </c>
      <c r="Q4" s="13"/>
      <c r="R4" s="13"/>
      <c r="S4" s="13"/>
      <c r="T4" s="13"/>
      <c r="U4" s="13"/>
      <c r="V4" s="13"/>
      <c r="W4" s="17"/>
    </row>
    <row r="5" spans="2:23" s="18" customFormat="1" ht="46.5" thickBot="1" x14ac:dyDescent="0.3">
      <c r="B5" s="19"/>
      <c r="C5" s="20"/>
      <c r="D5" s="21"/>
      <c r="E5" s="21"/>
      <c r="F5" s="21"/>
      <c r="G5" s="22" t="s">
        <v>10</v>
      </c>
      <c r="H5" s="22" t="s">
        <v>11</v>
      </c>
      <c r="I5" s="22" t="s">
        <v>12</v>
      </c>
      <c r="J5" s="23"/>
      <c r="K5" s="22" t="s">
        <v>13</v>
      </c>
      <c r="L5" s="22" t="s">
        <v>14</v>
      </c>
      <c r="M5" s="22" t="s">
        <v>15</v>
      </c>
      <c r="N5" s="24" t="s">
        <v>16</v>
      </c>
      <c r="O5" s="22" t="s">
        <v>17</v>
      </c>
      <c r="P5" s="22" t="s">
        <v>18</v>
      </c>
      <c r="Q5" s="22" t="s">
        <v>19</v>
      </c>
      <c r="R5" s="22" t="s">
        <v>20</v>
      </c>
      <c r="S5" s="22" t="s">
        <v>21</v>
      </c>
      <c r="T5" s="22" t="s">
        <v>22</v>
      </c>
      <c r="U5" s="22" t="s">
        <v>23</v>
      </c>
      <c r="V5" s="22" t="s">
        <v>24</v>
      </c>
      <c r="W5" s="25" t="s">
        <v>25</v>
      </c>
    </row>
    <row r="6" spans="2:23" s="18" customFormat="1" ht="15.75" x14ac:dyDescent="0.25">
      <c r="B6" s="26" t="s">
        <v>26</v>
      </c>
      <c r="C6" s="27">
        <v>26</v>
      </c>
      <c r="D6" s="28" t="s">
        <v>27</v>
      </c>
      <c r="E6" s="29" t="s">
        <v>28</v>
      </c>
      <c r="F6" s="30">
        <v>100</v>
      </c>
      <c r="G6" s="31">
        <v>0.6</v>
      </c>
      <c r="H6" s="31">
        <v>0.6</v>
      </c>
      <c r="I6" s="31">
        <v>15.4</v>
      </c>
      <c r="J6" s="32">
        <v>72</v>
      </c>
      <c r="K6" s="31">
        <v>0.05</v>
      </c>
      <c r="L6" s="31">
        <v>0.02</v>
      </c>
      <c r="M6" s="31">
        <v>6</v>
      </c>
      <c r="N6" s="31">
        <v>0</v>
      </c>
      <c r="O6" s="31">
        <v>0</v>
      </c>
      <c r="P6" s="31">
        <v>30</v>
      </c>
      <c r="Q6" s="31">
        <v>22</v>
      </c>
      <c r="R6" s="31">
        <v>17</v>
      </c>
      <c r="S6" s="31">
        <v>0.6</v>
      </c>
      <c r="T6" s="31">
        <v>225</v>
      </c>
      <c r="U6" s="31">
        <v>8.0000000000000002E-3</v>
      </c>
      <c r="V6" s="31">
        <v>1E-4</v>
      </c>
      <c r="W6" s="33">
        <v>1E-3</v>
      </c>
    </row>
    <row r="7" spans="2:23" s="41" customFormat="1" ht="15.75" x14ac:dyDescent="0.25">
      <c r="B7" s="34"/>
      <c r="C7" s="35">
        <v>66</v>
      </c>
      <c r="D7" s="35" t="s">
        <v>29</v>
      </c>
      <c r="E7" s="36" t="s">
        <v>30</v>
      </c>
      <c r="F7" s="37">
        <v>150</v>
      </c>
      <c r="G7" s="38">
        <v>15.6</v>
      </c>
      <c r="H7" s="38">
        <v>16.350000000000001</v>
      </c>
      <c r="I7" s="38">
        <v>2.7</v>
      </c>
      <c r="J7" s="39">
        <v>220.2</v>
      </c>
      <c r="K7" s="38">
        <v>7.0000000000000007E-2</v>
      </c>
      <c r="L7" s="38">
        <v>0.41</v>
      </c>
      <c r="M7" s="38">
        <v>0.52</v>
      </c>
      <c r="N7" s="38">
        <v>171.15</v>
      </c>
      <c r="O7" s="38">
        <v>2</v>
      </c>
      <c r="P7" s="38">
        <v>112.35</v>
      </c>
      <c r="Q7" s="38">
        <v>250.35</v>
      </c>
      <c r="R7" s="38">
        <v>18.809999999999999</v>
      </c>
      <c r="S7" s="38">
        <v>2.79</v>
      </c>
      <c r="T7" s="38">
        <v>232.65</v>
      </c>
      <c r="U7" s="38">
        <v>2.3E-2</v>
      </c>
      <c r="V7" s="38">
        <v>2.7E-2</v>
      </c>
      <c r="W7" s="40">
        <v>0.1</v>
      </c>
    </row>
    <row r="8" spans="2:23" s="41" customFormat="1" ht="15.75" x14ac:dyDescent="0.25">
      <c r="B8" s="34"/>
      <c r="C8" s="35">
        <v>290</v>
      </c>
      <c r="D8" s="42" t="s">
        <v>27</v>
      </c>
      <c r="E8" s="36" t="s">
        <v>31</v>
      </c>
      <c r="F8" s="37">
        <v>35</v>
      </c>
      <c r="G8" s="38">
        <v>4.9800000000000004</v>
      </c>
      <c r="H8" s="38">
        <v>5.01</v>
      </c>
      <c r="I8" s="38">
        <v>9.9600000000000009</v>
      </c>
      <c r="J8" s="39">
        <v>107</v>
      </c>
      <c r="K8" s="38">
        <v>0.03</v>
      </c>
      <c r="L8" s="38">
        <v>0.05</v>
      </c>
      <c r="M8" s="38">
        <v>0.1</v>
      </c>
      <c r="N8" s="38">
        <v>40</v>
      </c>
      <c r="O8" s="38">
        <v>0.14000000000000001</v>
      </c>
      <c r="P8" s="38">
        <v>135.80000000000001</v>
      </c>
      <c r="Q8" s="38">
        <v>88</v>
      </c>
      <c r="R8" s="38">
        <v>7.85</v>
      </c>
      <c r="S8" s="38">
        <v>0.39</v>
      </c>
      <c r="T8" s="38">
        <v>31.6</v>
      </c>
      <c r="U8" s="38">
        <v>0</v>
      </c>
      <c r="V8" s="38">
        <v>0</v>
      </c>
      <c r="W8" s="40">
        <v>0</v>
      </c>
    </row>
    <row r="9" spans="2:23" s="41" customFormat="1" ht="15.75" x14ac:dyDescent="0.25">
      <c r="B9" s="34"/>
      <c r="C9" s="42">
        <v>115</v>
      </c>
      <c r="D9" s="42" t="s">
        <v>32</v>
      </c>
      <c r="E9" s="43" t="s">
        <v>33</v>
      </c>
      <c r="F9" s="42">
        <v>200</v>
      </c>
      <c r="G9" s="44">
        <v>6.64</v>
      </c>
      <c r="H9" s="44">
        <v>5.14</v>
      </c>
      <c r="I9" s="44">
        <v>18.600000000000001</v>
      </c>
      <c r="J9" s="39">
        <v>148.4</v>
      </c>
      <c r="K9" s="44">
        <v>0.06</v>
      </c>
      <c r="L9" s="44">
        <v>0.26</v>
      </c>
      <c r="M9" s="44">
        <v>2.6</v>
      </c>
      <c r="N9" s="44">
        <v>41.6</v>
      </c>
      <c r="O9" s="44">
        <v>0.06</v>
      </c>
      <c r="P9" s="44">
        <v>226.5</v>
      </c>
      <c r="Q9" s="44">
        <v>187.22</v>
      </c>
      <c r="R9" s="44">
        <v>40.36</v>
      </c>
      <c r="S9" s="44">
        <v>0.98</v>
      </c>
      <c r="T9" s="44">
        <v>308.39999999999998</v>
      </c>
      <c r="U9" s="44">
        <v>1.6E-2</v>
      </c>
      <c r="V9" s="44">
        <v>4.0000000000000001E-3</v>
      </c>
      <c r="W9" s="45">
        <v>4.5999999999999999E-2</v>
      </c>
    </row>
    <row r="10" spans="2:23" s="41" customFormat="1" ht="15.75" x14ac:dyDescent="0.25">
      <c r="B10" s="34"/>
      <c r="C10" s="42">
        <v>120</v>
      </c>
      <c r="D10" s="42" t="s">
        <v>34</v>
      </c>
      <c r="E10" s="43" t="s">
        <v>35</v>
      </c>
      <c r="F10" s="42">
        <v>20</v>
      </c>
      <c r="G10" s="38">
        <v>1.1399999999999999</v>
      </c>
      <c r="H10" s="38">
        <v>0.22</v>
      </c>
      <c r="I10" s="38">
        <v>7.44</v>
      </c>
      <c r="J10" s="46">
        <v>36.26</v>
      </c>
      <c r="K10" s="44">
        <v>0.02</v>
      </c>
      <c r="L10" s="44">
        <v>2.4E-2</v>
      </c>
      <c r="M10" s="44">
        <v>0.08</v>
      </c>
      <c r="N10" s="44">
        <v>0</v>
      </c>
      <c r="O10" s="44">
        <v>0</v>
      </c>
      <c r="P10" s="44">
        <v>6.8</v>
      </c>
      <c r="Q10" s="44">
        <v>24</v>
      </c>
      <c r="R10" s="44">
        <v>8.1999999999999993</v>
      </c>
      <c r="S10" s="44">
        <v>0.46</v>
      </c>
      <c r="T10" s="44">
        <v>73.5</v>
      </c>
      <c r="U10" s="44">
        <v>2E-3</v>
      </c>
      <c r="V10" s="44">
        <v>2E-3</v>
      </c>
      <c r="W10" s="47">
        <v>1.2E-2</v>
      </c>
    </row>
    <row r="11" spans="2:23" s="41" customFormat="1" ht="15.75" x14ac:dyDescent="0.25">
      <c r="B11" s="34"/>
      <c r="C11" s="48"/>
      <c r="D11" s="48"/>
      <c r="E11" s="49" t="s">
        <v>36</v>
      </c>
      <c r="F11" s="50">
        <f>SUM(F6:F10)</f>
        <v>505</v>
      </c>
      <c r="G11" s="48">
        <f t="shared" ref="G11:W11" si="0">SUM(G6:G10)</f>
        <v>28.96</v>
      </c>
      <c r="H11" s="48">
        <f t="shared" si="0"/>
        <v>27.32</v>
      </c>
      <c r="I11" s="48">
        <f t="shared" si="0"/>
        <v>54.1</v>
      </c>
      <c r="J11" s="51">
        <f t="shared" si="0"/>
        <v>583.86</v>
      </c>
      <c r="K11" s="48">
        <f t="shared" si="0"/>
        <v>0.23</v>
      </c>
      <c r="L11" s="48">
        <f t="shared" si="0"/>
        <v>0.76400000000000001</v>
      </c>
      <c r="M11" s="48">
        <f t="shared" si="0"/>
        <v>9.2999999999999989</v>
      </c>
      <c r="N11" s="48">
        <f t="shared" si="0"/>
        <v>252.75</v>
      </c>
      <c r="O11" s="48">
        <f t="shared" si="0"/>
        <v>2.2000000000000002</v>
      </c>
      <c r="P11" s="48">
        <f t="shared" si="0"/>
        <v>511.45</v>
      </c>
      <c r="Q11" s="48">
        <f t="shared" si="0"/>
        <v>571.57000000000005</v>
      </c>
      <c r="R11" s="48">
        <f t="shared" si="0"/>
        <v>92.220000000000013</v>
      </c>
      <c r="S11" s="48">
        <f t="shared" si="0"/>
        <v>5.22</v>
      </c>
      <c r="T11" s="48">
        <f t="shared" si="0"/>
        <v>871.15</v>
      </c>
      <c r="U11" s="48">
        <f t="shared" si="0"/>
        <v>4.9000000000000002E-2</v>
      </c>
      <c r="V11" s="48">
        <f t="shared" si="0"/>
        <v>3.3099999999999997E-2</v>
      </c>
      <c r="W11" s="52">
        <f t="shared" si="0"/>
        <v>0.15900000000000003</v>
      </c>
    </row>
    <row r="12" spans="2:23" s="41" customFormat="1" ht="16.5" thickBot="1" x14ac:dyDescent="0.3">
      <c r="B12" s="53"/>
      <c r="C12" s="54"/>
      <c r="D12" s="54"/>
      <c r="E12" s="55" t="s">
        <v>37</v>
      </c>
      <c r="F12" s="54"/>
      <c r="G12" s="54"/>
      <c r="H12" s="54"/>
      <c r="I12" s="54"/>
      <c r="J12" s="56">
        <f>J11/23.5</f>
        <v>24.845106382978724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7"/>
    </row>
    <row r="13" spans="2:23" s="18" customFormat="1" ht="15.75" x14ac:dyDescent="0.25">
      <c r="B13" s="58" t="s">
        <v>38</v>
      </c>
      <c r="C13" s="59">
        <v>10</v>
      </c>
      <c r="D13" s="60" t="s">
        <v>27</v>
      </c>
      <c r="E13" s="61" t="s">
        <v>39</v>
      </c>
      <c r="F13" s="62">
        <v>60</v>
      </c>
      <c r="G13" s="62">
        <v>0.49</v>
      </c>
      <c r="H13" s="62">
        <v>5.55</v>
      </c>
      <c r="I13" s="62">
        <v>1.51</v>
      </c>
      <c r="J13" s="63">
        <v>53.28</v>
      </c>
      <c r="K13" s="62">
        <v>0.02</v>
      </c>
      <c r="L13" s="62">
        <v>0.02</v>
      </c>
      <c r="M13" s="62">
        <v>7.9</v>
      </c>
      <c r="N13" s="64">
        <v>20</v>
      </c>
      <c r="O13" s="62">
        <v>0</v>
      </c>
      <c r="P13" s="62">
        <v>18.73</v>
      </c>
      <c r="Q13" s="62">
        <v>25.25</v>
      </c>
      <c r="R13" s="62">
        <v>9.35</v>
      </c>
      <c r="S13" s="62">
        <v>0.37</v>
      </c>
      <c r="T13" s="62">
        <v>114.23</v>
      </c>
      <c r="U13" s="62">
        <v>0</v>
      </c>
      <c r="V13" s="62">
        <v>0</v>
      </c>
      <c r="W13" s="65">
        <v>0</v>
      </c>
    </row>
    <row r="14" spans="2:23" s="18" customFormat="1" ht="15.75" x14ac:dyDescent="0.25">
      <c r="B14" s="34"/>
      <c r="C14" s="48">
        <v>34</v>
      </c>
      <c r="D14" s="48" t="s">
        <v>40</v>
      </c>
      <c r="E14" s="66" t="s">
        <v>41</v>
      </c>
      <c r="F14" s="67">
        <v>200</v>
      </c>
      <c r="G14" s="68">
        <v>9</v>
      </c>
      <c r="H14" s="68">
        <v>5.6</v>
      </c>
      <c r="I14" s="68">
        <v>13.8</v>
      </c>
      <c r="J14" s="69">
        <v>141</v>
      </c>
      <c r="K14" s="68">
        <v>0.24</v>
      </c>
      <c r="L14" s="68">
        <v>0.1</v>
      </c>
      <c r="M14" s="68">
        <v>1.1599999999999999</v>
      </c>
      <c r="N14" s="68">
        <v>160</v>
      </c>
      <c r="O14" s="68">
        <v>0</v>
      </c>
      <c r="P14" s="68">
        <v>45.56</v>
      </c>
      <c r="Q14" s="68">
        <v>86.52</v>
      </c>
      <c r="R14" s="68">
        <v>28.94</v>
      </c>
      <c r="S14" s="68">
        <v>2.16</v>
      </c>
      <c r="T14" s="68">
        <v>499.2</v>
      </c>
      <c r="U14" s="68">
        <v>4.0000000000000001E-3</v>
      </c>
      <c r="V14" s="68">
        <v>2E-3</v>
      </c>
      <c r="W14" s="45">
        <v>0.02</v>
      </c>
    </row>
    <row r="15" spans="2:23" s="18" customFormat="1" ht="15.75" x14ac:dyDescent="0.25">
      <c r="B15" s="70"/>
      <c r="C15" s="48">
        <v>86</v>
      </c>
      <c r="D15" s="48" t="s">
        <v>42</v>
      </c>
      <c r="E15" s="66" t="s">
        <v>43</v>
      </c>
      <c r="F15" s="67">
        <v>240</v>
      </c>
      <c r="G15" s="44">
        <v>20.88</v>
      </c>
      <c r="H15" s="44">
        <v>8.8800000000000008</v>
      </c>
      <c r="I15" s="44">
        <v>24.48</v>
      </c>
      <c r="J15" s="39">
        <v>428.64</v>
      </c>
      <c r="K15" s="44">
        <v>0.21</v>
      </c>
      <c r="L15" s="44">
        <v>0.22</v>
      </c>
      <c r="M15" s="44">
        <v>11.16</v>
      </c>
      <c r="N15" s="44">
        <v>24</v>
      </c>
      <c r="O15" s="44">
        <v>0</v>
      </c>
      <c r="P15" s="44">
        <v>37.65</v>
      </c>
      <c r="Q15" s="44">
        <v>237.07</v>
      </c>
      <c r="R15" s="44">
        <v>53.66</v>
      </c>
      <c r="S15" s="44">
        <v>3.04</v>
      </c>
      <c r="T15" s="44">
        <v>971.5</v>
      </c>
      <c r="U15" s="44">
        <v>1.4E-2</v>
      </c>
      <c r="V15" s="44">
        <v>5.0000000000000001E-4</v>
      </c>
      <c r="W15" s="47">
        <v>0.12</v>
      </c>
    </row>
    <row r="16" spans="2:23" s="18" customFormat="1" ht="15.75" x14ac:dyDescent="0.25">
      <c r="B16" s="70"/>
      <c r="C16" s="48">
        <v>98</v>
      </c>
      <c r="D16" s="42" t="s">
        <v>44</v>
      </c>
      <c r="E16" s="71" t="s">
        <v>45</v>
      </c>
      <c r="F16" s="72">
        <v>200</v>
      </c>
      <c r="G16" s="38">
        <v>0.4</v>
      </c>
      <c r="H16" s="38">
        <v>0</v>
      </c>
      <c r="I16" s="38">
        <v>27</v>
      </c>
      <c r="J16" s="46">
        <v>110</v>
      </c>
      <c r="K16" s="38">
        <v>0.05</v>
      </c>
      <c r="L16" s="38">
        <v>0.02</v>
      </c>
      <c r="M16" s="38">
        <v>0</v>
      </c>
      <c r="N16" s="38">
        <v>0</v>
      </c>
      <c r="O16" s="38">
        <v>0</v>
      </c>
      <c r="P16" s="38">
        <v>16.649999999999999</v>
      </c>
      <c r="Q16" s="38">
        <v>98.1</v>
      </c>
      <c r="R16" s="38">
        <v>29.25</v>
      </c>
      <c r="S16" s="38">
        <v>1.26</v>
      </c>
      <c r="T16" s="38">
        <v>41.85</v>
      </c>
      <c r="U16" s="38">
        <v>2E-3</v>
      </c>
      <c r="V16" s="38">
        <v>3.0000000000000001E-3</v>
      </c>
      <c r="W16" s="73">
        <v>0</v>
      </c>
    </row>
    <row r="17" spans="2:23" s="18" customFormat="1" ht="15.75" x14ac:dyDescent="0.25">
      <c r="B17" s="70"/>
      <c r="C17" s="74">
        <v>119</v>
      </c>
      <c r="D17" s="42" t="s">
        <v>46</v>
      </c>
      <c r="E17" s="43" t="s">
        <v>47</v>
      </c>
      <c r="F17" s="48">
        <v>30</v>
      </c>
      <c r="G17" s="44">
        <v>2.13</v>
      </c>
      <c r="H17" s="44">
        <v>0.21</v>
      </c>
      <c r="I17" s="44">
        <v>13.26</v>
      </c>
      <c r="J17" s="46">
        <v>72</v>
      </c>
      <c r="K17" s="44">
        <v>0.03</v>
      </c>
      <c r="L17" s="44">
        <v>0.01</v>
      </c>
      <c r="M17" s="44">
        <v>0</v>
      </c>
      <c r="N17" s="44">
        <v>0</v>
      </c>
      <c r="O17" s="44">
        <v>0</v>
      </c>
      <c r="P17" s="44">
        <v>11.1</v>
      </c>
      <c r="Q17" s="44">
        <v>65.400000000000006</v>
      </c>
      <c r="R17" s="44">
        <v>19.5</v>
      </c>
      <c r="S17" s="44">
        <v>0.84</v>
      </c>
      <c r="T17" s="44">
        <v>27.9</v>
      </c>
      <c r="U17" s="44">
        <v>1E-3</v>
      </c>
      <c r="V17" s="44">
        <v>2E-3</v>
      </c>
      <c r="W17" s="47">
        <v>0</v>
      </c>
    </row>
    <row r="18" spans="2:23" s="18" customFormat="1" ht="15.75" x14ac:dyDescent="0.25">
      <c r="B18" s="70"/>
      <c r="C18" s="42">
        <v>120</v>
      </c>
      <c r="D18" s="42" t="s">
        <v>34</v>
      </c>
      <c r="E18" s="43" t="s">
        <v>35</v>
      </c>
      <c r="F18" s="48">
        <v>20</v>
      </c>
      <c r="G18" s="44">
        <v>1.1399999999999999</v>
      </c>
      <c r="H18" s="44">
        <v>0.22</v>
      </c>
      <c r="I18" s="44">
        <v>7.44</v>
      </c>
      <c r="J18" s="46">
        <v>36.26</v>
      </c>
      <c r="K18" s="44">
        <v>0.02</v>
      </c>
      <c r="L18" s="44">
        <v>2.4E-2</v>
      </c>
      <c r="M18" s="44">
        <v>0.08</v>
      </c>
      <c r="N18" s="44">
        <v>0</v>
      </c>
      <c r="O18" s="44">
        <v>0</v>
      </c>
      <c r="P18" s="44">
        <v>6.8</v>
      </c>
      <c r="Q18" s="44">
        <v>24</v>
      </c>
      <c r="R18" s="44">
        <v>8.1999999999999993</v>
      </c>
      <c r="S18" s="44">
        <v>0.46</v>
      </c>
      <c r="T18" s="44">
        <v>73.5</v>
      </c>
      <c r="U18" s="44">
        <v>2E-3</v>
      </c>
      <c r="V18" s="44">
        <v>2E-3</v>
      </c>
      <c r="W18" s="47">
        <v>1.2E-2</v>
      </c>
    </row>
    <row r="19" spans="2:23" s="18" customFormat="1" ht="15.75" x14ac:dyDescent="0.25">
      <c r="B19" s="70"/>
      <c r="C19" s="75"/>
      <c r="D19" s="75"/>
      <c r="E19" s="49" t="s">
        <v>36</v>
      </c>
      <c r="F19" s="50">
        <f>F13+F15+F16+F17+F18</f>
        <v>550</v>
      </c>
      <c r="G19" s="50">
        <f>G13+G14+G15+G16+G18</f>
        <v>31.909999999999997</v>
      </c>
      <c r="H19" s="50">
        <f>H13+H14+H16+H17+H18</f>
        <v>11.58</v>
      </c>
      <c r="I19" s="50">
        <f>I13+I14+I16+I17+I18</f>
        <v>63.01</v>
      </c>
      <c r="J19" s="51">
        <f>J13+J14+J15+J16+J18</f>
        <v>769.18</v>
      </c>
      <c r="K19" s="50">
        <f t="shared" ref="K19:W19" si="1">K13+K14+K16+K17+K18</f>
        <v>0.36</v>
      </c>
      <c r="L19" s="50">
        <f t="shared" si="1"/>
        <v>0.17400000000000002</v>
      </c>
      <c r="M19" s="50">
        <f t="shared" si="1"/>
        <v>9.14</v>
      </c>
      <c r="N19" s="50">
        <f t="shared" si="1"/>
        <v>180</v>
      </c>
      <c r="O19" s="50">
        <f t="shared" si="1"/>
        <v>0</v>
      </c>
      <c r="P19" s="50">
        <f t="shared" si="1"/>
        <v>98.839999999999989</v>
      </c>
      <c r="Q19" s="50">
        <f t="shared" si="1"/>
        <v>299.27</v>
      </c>
      <c r="R19" s="50">
        <f t="shared" si="1"/>
        <v>95.24</v>
      </c>
      <c r="S19" s="50">
        <f t="shared" si="1"/>
        <v>5.09</v>
      </c>
      <c r="T19" s="50">
        <f t="shared" si="1"/>
        <v>756.68</v>
      </c>
      <c r="U19" s="50">
        <f t="shared" si="1"/>
        <v>9.0000000000000011E-3</v>
      </c>
      <c r="V19" s="50">
        <f t="shared" si="1"/>
        <v>9.0000000000000011E-3</v>
      </c>
      <c r="W19" s="76">
        <f t="shared" si="1"/>
        <v>3.2000000000000001E-2</v>
      </c>
    </row>
    <row r="20" spans="2:23" s="18" customFormat="1" ht="16.5" thickBot="1" x14ac:dyDescent="0.3">
      <c r="B20" s="77"/>
      <c r="C20" s="78"/>
      <c r="D20" s="78"/>
      <c r="E20" s="79" t="s">
        <v>37</v>
      </c>
      <c r="F20" s="80"/>
      <c r="G20" s="80"/>
      <c r="H20" s="80"/>
      <c r="I20" s="80"/>
      <c r="J20" s="81">
        <f>J19/23.5</f>
        <v>32.731063829787232</v>
      </c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2"/>
    </row>
    <row r="21" spans="2:23" ht="15.75" x14ac:dyDescent="0.25">
      <c r="B21" s="83" t="s">
        <v>48</v>
      </c>
      <c r="C21" s="84"/>
      <c r="D21" s="84" t="s">
        <v>49</v>
      </c>
      <c r="E21" s="85" t="s">
        <v>50</v>
      </c>
      <c r="F21" s="84">
        <v>50</v>
      </c>
      <c r="G21" s="86">
        <v>16.8</v>
      </c>
      <c r="H21" s="86">
        <v>1.86</v>
      </c>
      <c r="I21" s="86">
        <v>1.63</v>
      </c>
      <c r="J21" s="87">
        <v>246</v>
      </c>
      <c r="K21" s="86">
        <v>0.03</v>
      </c>
      <c r="L21" s="86">
        <v>0</v>
      </c>
      <c r="M21" s="86">
        <v>0.42</v>
      </c>
      <c r="N21" s="86">
        <v>7.04</v>
      </c>
      <c r="O21" s="86">
        <v>0</v>
      </c>
      <c r="P21" s="86">
        <v>7.08</v>
      </c>
      <c r="Q21" s="86">
        <v>22</v>
      </c>
      <c r="R21" s="86">
        <v>4.2</v>
      </c>
      <c r="S21" s="86">
        <v>0.25</v>
      </c>
      <c r="T21" s="86">
        <v>0</v>
      </c>
      <c r="U21" s="86">
        <v>0</v>
      </c>
      <c r="V21" s="86">
        <v>0</v>
      </c>
      <c r="W21" s="88">
        <v>0</v>
      </c>
    </row>
    <row r="22" spans="2:23" ht="15.75" x14ac:dyDescent="0.25">
      <c r="B22" s="89"/>
      <c r="C22" s="90">
        <v>515</v>
      </c>
      <c r="D22" s="90" t="s">
        <v>44</v>
      </c>
      <c r="E22" s="91" t="s">
        <v>51</v>
      </c>
      <c r="F22" s="92">
        <v>200</v>
      </c>
      <c r="G22" s="93">
        <v>4.93</v>
      </c>
      <c r="H22" s="93">
        <v>4.3</v>
      </c>
      <c r="I22" s="93">
        <v>9.6</v>
      </c>
      <c r="J22" s="94">
        <v>99.4</v>
      </c>
      <c r="K22" s="93">
        <v>0.08</v>
      </c>
      <c r="L22" s="93">
        <v>0</v>
      </c>
      <c r="M22" s="93">
        <v>0.87</v>
      </c>
      <c r="N22" s="93">
        <v>35.200000000000003</v>
      </c>
      <c r="O22" s="93">
        <v>0</v>
      </c>
      <c r="P22" s="93">
        <v>2.5</v>
      </c>
      <c r="Q22" s="93">
        <v>1.8</v>
      </c>
      <c r="R22" s="93">
        <v>14</v>
      </c>
      <c r="S22" s="93">
        <v>0.2</v>
      </c>
      <c r="T22" s="93">
        <v>0</v>
      </c>
      <c r="U22" s="93">
        <v>0</v>
      </c>
      <c r="V22" s="93">
        <v>0</v>
      </c>
      <c r="W22" s="95">
        <v>0</v>
      </c>
    </row>
    <row r="23" spans="2:23" ht="15.75" x14ac:dyDescent="0.25">
      <c r="B23" s="96"/>
      <c r="C23" s="90">
        <v>27</v>
      </c>
      <c r="D23" s="90" t="s">
        <v>27</v>
      </c>
      <c r="E23" s="97" t="s">
        <v>52</v>
      </c>
      <c r="F23" s="98">
        <v>100</v>
      </c>
      <c r="G23" s="93">
        <v>0.8</v>
      </c>
      <c r="H23" s="93">
        <v>0.3</v>
      </c>
      <c r="I23" s="93">
        <v>9.6</v>
      </c>
      <c r="J23" s="99">
        <v>49</v>
      </c>
      <c r="K23" s="93">
        <v>0.06</v>
      </c>
      <c r="L23" s="93">
        <v>0.04</v>
      </c>
      <c r="M23" s="93">
        <v>10</v>
      </c>
      <c r="N23" s="93">
        <v>20</v>
      </c>
      <c r="O23" s="93">
        <v>0</v>
      </c>
      <c r="P23" s="93">
        <v>20</v>
      </c>
      <c r="Q23" s="93">
        <v>20</v>
      </c>
      <c r="R23" s="93">
        <v>9</v>
      </c>
      <c r="S23" s="93">
        <v>0.5</v>
      </c>
      <c r="T23" s="93">
        <v>214</v>
      </c>
      <c r="U23" s="93">
        <v>4.0000000000000001E-3</v>
      </c>
      <c r="V23" s="93">
        <v>1E-4</v>
      </c>
      <c r="W23" s="100">
        <v>0</v>
      </c>
    </row>
    <row r="24" spans="2:23" ht="15.75" x14ac:dyDescent="0.25">
      <c r="B24" s="96"/>
      <c r="C24" s="101"/>
      <c r="D24" s="101"/>
      <c r="E24" s="102" t="s">
        <v>36</v>
      </c>
      <c r="F24" s="103">
        <f>SUM(F21:F23)</f>
        <v>350</v>
      </c>
      <c r="G24" s="104">
        <f>G21+G23</f>
        <v>17.600000000000001</v>
      </c>
      <c r="H24" s="104">
        <f t="shared" ref="H24:W24" si="2">H21+H23</f>
        <v>2.16</v>
      </c>
      <c r="I24" s="104">
        <f t="shared" si="2"/>
        <v>11.23</v>
      </c>
      <c r="J24" s="105">
        <f>J21+J23+J22</f>
        <v>394.4</v>
      </c>
      <c r="K24" s="104">
        <f t="shared" si="2"/>
        <v>0.09</v>
      </c>
      <c r="L24" s="104">
        <f t="shared" si="2"/>
        <v>0.04</v>
      </c>
      <c r="M24" s="104">
        <f t="shared" si="2"/>
        <v>10.42</v>
      </c>
      <c r="N24" s="104">
        <f t="shared" si="2"/>
        <v>27.04</v>
      </c>
      <c r="O24" s="104">
        <f t="shared" si="2"/>
        <v>0</v>
      </c>
      <c r="P24" s="104">
        <f t="shared" si="2"/>
        <v>27.08</v>
      </c>
      <c r="Q24" s="104">
        <f t="shared" si="2"/>
        <v>42</v>
      </c>
      <c r="R24" s="104">
        <f t="shared" si="2"/>
        <v>13.2</v>
      </c>
      <c r="S24" s="104">
        <f t="shared" si="2"/>
        <v>0.75</v>
      </c>
      <c r="T24" s="104">
        <f t="shared" si="2"/>
        <v>214</v>
      </c>
      <c r="U24" s="104">
        <f t="shared" si="2"/>
        <v>4.0000000000000001E-3</v>
      </c>
      <c r="V24" s="104">
        <f t="shared" si="2"/>
        <v>1E-4</v>
      </c>
      <c r="W24" s="106">
        <f t="shared" si="2"/>
        <v>0</v>
      </c>
    </row>
    <row r="25" spans="2:23" ht="16.5" thickBot="1" x14ac:dyDescent="0.3">
      <c r="B25" s="107"/>
      <c r="C25" s="108"/>
      <c r="D25" s="108"/>
      <c r="E25" s="109" t="s">
        <v>37</v>
      </c>
      <c r="F25" s="108"/>
      <c r="G25" s="110"/>
      <c r="H25" s="110"/>
      <c r="I25" s="110"/>
      <c r="J25" s="111">
        <f>J24*100/2350</f>
        <v>16.782978723404256</v>
      </c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12"/>
    </row>
    <row r="26" spans="2:23" ht="16.5" thickBot="1" x14ac:dyDescent="0.3">
      <c r="B26" s="113" t="s">
        <v>53</v>
      </c>
      <c r="C26" s="114" t="s">
        <v>54</v>
      </c>
      <c r="D26" s="114" t="s">
        <v>42</v>
      </c>
      <c r="E26" s="115" t="s">
        <v>55</v>
      </c>
      <c r="F26" s="116">
        <v>90</v>
      </c>
      <c r="G26" s="117">
        <v>13.3</v>
      </c>
      <c r="H26" s="117">
        <v>9.3000000000000007</v>
      </c>
      <c r="I26" s="117">
        <v>8.4</v>
      </c>
      <c r="J26" s="118">
        <v>201.5</v>
      </c>
      <c r="K26" s="117">
        <v>0.19500000000000001</v>
      </c>
      <c r="L26" s="117">
        <v>0</v>
      </c>
      <c r="M26" s="117">
        <v>0.52</v>
      </c>
      <c r="N26" s="117">
        <v>30.68</v>
      </c>
      <c r="O26" s="117">
        <v>0</v>
      </c>
      <c r="P26" s="117">
        <v>38.35</v>
      </c>
      <c r="Q26" s="117">
        <v>215.8</v>
      </c>
      <c r="R26" s="117">
        <v>19.149999999999999</v>
      </c>
      <c r="S26" s="117">
        <v>0.55000000000000004</v>
      </c>
      <c r="T26" s="117">
        <v>0</v>
      </c>
      <c r="U26" s="117">
        <v>0</v>
      </c>
      <c r="V26" s="117">
        <v>0</v>
      </c>
      <c r="W26" s="119">
        <v>0</v>
      </c>
    </row>
    <row r="27" spans="2:23" ht="15.75" x14ac:dyDescent="0.25">
      <c r="B27" s="83"/>
      <c r="C27" s="114" t="s">
        <v>54</v>
      </c>
      <c r="D27" s="84" t="s">
        <v>56</v>
      </c>
      <c r="E27" s="120" t="s">
        <v>57</v>
      </c>
      <c r="F27" s="121">
        <v>180</v>
      </c>
      <c r="G27" s="86">
        <v>3.93</v>
      </c>
      <c r="H27" s="86">
        <v>5.9</v>
      </c>
      <c r="I27" s="86">
        <v>31.46</v>
      </c>
      <c r="J27" s="122">
        <v>192.4</v>
      </c>
      <c r="K27" s="86">
        <v>12.51</v>
      </c>
      <c r="L27" s="86"/>
      <c r="M27" s="86">
        <v>12.5</v>
      </c>
      <c r="N27" s="86">
        <v>32.630000000000003</v>
      </c>
      <c r="O27" s="86"/>
      <c r="P27" s="86">
        <v>44.85</v>
      </c>
      <c r="Q27" s="86">
        <v>132.6</v>
      </c>
      <c r="R27" s="86">
        <v>32.11</v>
      </c>
      <c r="S27" s="86">
        <v>1.3</v>
      </c>
      <c r="T27" s="86">
        <v>0</v>
      </c>
      <c r="U27" s="86">
        <v>0</v>
      </c>
      <c r="V27" s="86">
        <v>0</v>
      </c>
      <c r="W27" s="86">
        <v>0</v>
      </c>
    </row>
    <row r="28" spans="2:23" ht="15.75" x14ac:dyDescent="0.25">
      <c r="B28" s="96"/>
      <c r="C28" s="90">
        <v>518</v>
      </c>
      <c r="D28" s="123" t="s">
        <v>44</v>
      </c>
      <c r="E28" s="91" t="s">
        <v>58</v>
      </c>
      <c r="F28" s="92">
        <v>200</v>
      </c>
      <c r="G28" s="93">
        <v>0.51</v>
      </c>
      <c r="H28" s="93">
        <v>0</v>
      </c>
      <c r="I28" s="93">
        <v>33</v>
      </c>
      <c r="J28" s="94">
        <v>125</v>
      </c>
      <c r="K28" s="93">
        <v>0.04</v>
      </c>
      <c r="L28" s="93">
        <v>0</v>
      </c>
      <c r="M28" s="93">
        <v>4</v>
      </c>
      <c r="N28" s="93">
        <v>0</v>
      </c>
      <c r="O28" s="93">
        <v>0</v>
      </c>
      <c r="P28" s="93">
        <v>10.4</v>
      </c>
      <c r="Q28" s="93">
        <v>30</v>
      </c>
      <c r="R28" s="93">
        <v>24</v>
      </c>
      <c r="S28" s="93">
        <v>0.2</v>
      </c>
      <c r="T28" s="93">
        <v>0</v>
      </c>
      <c r="U28" s="93">
        <v>0</v>
      </c>
      <c r="V28" s="93">
        <v>0</v>
      </c>
      <c r="W28" s="95">
        <v>0</v>
      </c>
    </row>
    <row r="29" spans="2:23" ht="15.75" x14ac:dyDescent="0.25">
      <c r="B29" s="96"/>
      <c r="C29" s="101"/>
      <c r="D29" s="124"/>
      <c r="E29" s="102" t="s">
        <v>36</v>
      </c>
      <c r="F29" s="103">
        <f>SUM(F26:F28)</f>
        <v>470</v>
      </c>
      <c r="G29" s="103">
        <f t="shared" ref="G29:W29" si="3">SUM(G26:G28)</f>
        <v>17.740000000000002</v>
      </c>
      <c r="H29" s="103">
        <f t="shared" si="3"/>
        <v>15.200000000000001</v>
      </c>
      <c r="I29" s="103">
        <f t="shared" si="3"/>
        <v>72.86</v>
      </c>
      <c r="J29" s="125">
        <f t="shared" si="3"/>
        <v>518.9</v>
      </c>
      <c r="K29" s="103">
        <f t="shared" si="3"/>
        <v>12.744999999999999</v>
      </c>
      <c r="L29" s="103">
        <f t="shared" si="3"/>
        <v>0</v>
      </c>
      <c r="M29" s="103">
        <f t="shared" si="3"/>
        <v>17.02</v>
      </c>
      <c r="N29" s="103">
        <f t="shared" si="3"/>
        <v>63.31</v>
      </c>
      <c r="O29" s="103">
        <f t="shared" si="3"/>
        <v>0</v>
      </c>
      <c r="P29" s="103">
        <f t="shared" si="3"/>
        <v>93.600000000000009</v>
      </c>
      <c r="Q29" s="103">
        <f t="shared" si="3"/>
        <v>378.4</v>
      </c>
      <c r="R29" s="103">
        <f t="shared" si="3"/>
        <v>75.259999999999991</v>
      </c>
      <c r="S29" s="103">
        <f t="shared" si="3"/>
        <v>2.0500000000000003</v>
      </c>
      <c r="T29" s="103">
        <f t="shared" si="3"/>
        <v>0</v>
      </c>
      <c r="U29" s="103">
        <f t="shared" si="3"/>
        <v>0</v>
      </c>
      <c r="V29" s="103">
        <f t="shared" si="3"/>
        <v>0</v>
      </c>
      <c r="W29" s="126">
        <f t="shared" si="3"/>
        <v>0</v>
      </c>
    </row>
    <row r="30" spans="2:23" ht="16.5" thickBot="1" x14ac:dyDescent="0.3">
      <c r="B30" s="127"/>
      <c r="C30" s="128"/>
      <c r="D30" s="128"/>
      <c r="E30" s="129" t="s">
        <v>37</v>
      </c>
      <c r="F30" s="128">
        <v>0</v>
      </c>
      <c r="G30" s="130"/>
      <c r="H30" s="130"/>
      <c r="I30" s="130"/>
      <c r="J30" s="131">
        <f>J29*100/2350</f>
        <v>22.080851063829787</v>
      </c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32"/>
    </row>
    <row r="31" spans="2:23" ht="26.25" x14ac:dyDescent="0.4">
      <c r="B31" s="133"/>
      <c r="C31" s="134"/>
      <c r="D31" s="133"/>
      <c r="E31" s="133"/>
      <c r="F31" s="135">
        <f>F29+F24+F19+F11</f>
        <v>1875</v>
      </c>
      <c r="G31" s="133"/>
      <c r="H31" s="133"/>
      <c r="I31" s="133"/>
      <c r="J31" s="136">
        <f>J29+J24+J19+J11</f>
        <v>2266.34</v>
      </c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</row>
  </sheetData>
  <mergeCells count="10">
    <mergeCell ref="G4:I4"/>
    <mergeCell ref="J4:J5"/>
    <mergeCell ref="K4:O4"/>
    <mergeCell ref="P4:W4"/>
    <mergeCell ref="C2:E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УК СГМК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Олег Владимирович</dc:creator>
  <cp:lastModifiedBy>Соловьев Олег Владимирович</cp:lastModifiedBy>
  <dcterms:created xsi:type="dcterms:W3CDTF">2022-11-15T02:05:07Z</dcterms:created>
  <dcterms:modified xsi:type="dcterms:W3CDTF">2022-11-15T02:05:21Z</dcterms:modified>
</cp:coreProperties>
</file>