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mk-portal\АНОО НОШ Интеллект Академия\#Соловьев О.В#\_СТОЛОВАЯ\"/>
    </mc:Choice>
  </mc:AlternateContent>
  <xr:revisionPtr revIDLastSave="0" documentId="8_{3D716041-12BB-4B55-BDB7-18018FFB7B99}" xr6:coauthVersionLast="36" xr6:coauthVersionMax="36" xr10:uidLastSave="{00000000-0000-0000-0000-000000000000}"/>
  <bookViews>
    <workbookView xWindow="0" yWindow="0" windowWidth="28800" windowHeight="12225" xr2:uid="{F4E8EFC6-3775-4056-BC45-CE90339AB9F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J28" i="1" s="1"/>
  <c r="I27" i="1"/>
  <c r="H27" i="1"/>
  <c r="G27" i="1"/>
  <c r="F27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J24" i="1" s="1"/>
  <c r="I22" i="1"/>
  <c r="H22" i="1"/>
  <c r="G22" i="1"/>
  <c r="F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3" i="1" s="1"/>
  <c r="I21" i="1"/>
  <c r="H21" i="1"/>
  <c r="G21" i="1"/>
  <c r="F21" i="1"/>
  <c r="J12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J34" i="1" s="1"/>
  <c r="I11" i="1"/>
  <c r="H11" i="1"/>
  <c r="G11" i="1"/>
  <c r="F11" i="1"/>
  <c r="F34" i="1" s="1"/>
</calcChain>
</file>

<file path=xl/sharedStrings.xml><?xml version="1.0" encoding="utf-8"?>
<sst xmlns="http://schemas.openxmlformats.org/spreadsheetml/2006/main" count="76" uniqueCount="61">
  <si>
    <t>Меню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</si>
  <si>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</si>
  <si>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</si>
  <si>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</si>
  <si>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</si>
  <si>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</si>
  <si>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</si>
  <si>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</si>
  <si>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</si>
  <si>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</si>
  <si>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</si>
  <si>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</si>
  <si>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</si>
  <si>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</si>
  <si>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</si>
  <si>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</si>
  <si>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</si>
  <si>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</si>
  <si>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</si>
  <si>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</si>
  <si>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</si>
  <si>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</si>
  <si>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</si>
  <si>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</si>
  <si>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</si>
  <si>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</si>
  <si>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</si>
  <si>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</si>
  <si>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(слива)</t>
  </si>
  <si>
    <t xml:space="preserve"> горячее блюдо</t>
  </si>
  <si>
    <t>Пудинг из творога с изюмом с яблочным топпингом</t>
  </si>
  <si>
    <t>гор.напиток</t>
  </si>
  <si>
    <t>Чай с сахаром и лимоном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</si>
  <si>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</si>
  <si>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</si>
  <si>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</si>
  <si>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</si>
  <si>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</si>
  <si>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</si>
  <si>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</si>
  <si>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</si>
  <si>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(яблоко)</t>
  </si>
  <si>
    <t>1 блюдо</t>
  </si>
  <si>
    <t>Суп пюре из овощей с гренками</t>
  </si>
  <si>
    <t>2 блюдо</t>
  </si>
  <si>
    <t>Котлета мясная (говядина, свинина, курица)</t>
  </si>
  <si>
    <t>Гуляш (говядина)</t>
  </si>
  <si>
    <t xml:space="preserve"> гарнир</t>
  </si>
  <si>
    <t>Каша гречневая рассыпчатая с маслом</t>
  </si>
  <si>
    <t>3 блюдо</t>
  </si>
  <si>
    <t>Сок фруктовый (яблоко)</t>
  </si>
  <si>
    <t>Хлеб пшеничныйй</t>
  </si>
  <si>
    <t xml:space="preserve">Полдник </t>
  </si>
  <si>
    <t>десерт</t>
  </si>
  <si>
    <t>Рогалик с повидлом</t>
  </si>
  <si>
    <t>Сок в ассортименте</t>
  </si>
  <si>
    <t>Ужин</t>
  </si>
  <si>
    <t>Филе птицы запеченное  c сыром, с помидором</t>
  </si>
  <si>
    <t>гарнир</t>
  </si>
  <si>
    <t>Капуста тушенная</t>
  </si>
  <si>
    <t>Чай по английски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</si>
</sst>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1" x14ac:knownFonts="1">
    <font>
      <sz val="11"/>
      <color theme="1"/>
      <name val="Calibri"/>
      <family val="2"/>
      <charset val="204"/>
      <scheme val="minor"/>
    </font>
    <font>
      <b/>
      <sz val="36"/>
      <color theme="6" tint="-0.499984740745262"/>
      <name val="Times New Roman"/>
      <family val="1"/>
      <charset val="204"/>
    </font>
    <font>
      <b/>
      <i/>
      <sz val="22"/>
      <name val="Times New Roman"/>
      <family val="1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20">
    <xf numFmtId="0" fontId="0" fillId="0" borderId="0" xfId="0"/>
    <xf numFmtId="0" fontId="1" fillId="0" borderId="0" xfId="0" applyFont="1" applyFill="1"/>
    <xf numFmtId="1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164" fontId="11" fillId="2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11" fillId="0" borderId="12" xfId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8" fillId="0" borderId="10" xfId="0" applyFont="1" applyFill="1" applyBorder="1"/>
    <xf numFmtId="164" fontId="10" fillId="2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164" fontId="15" fillId="2" borderId="8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164" fontId="15" fillId="2" borderId="11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3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3" borderId="14" xfId="0" applyFont="1" applyFill="1" applyBorder="1" applyAlignment="1">
      <alignment horizontal="left"/>
    </xf>
    <xf numFmtId="0" fontId="14" fillId="0" borderId="14" xfId="0" applyFont="1" applyBorder="1" applyAlignment="1">
      <alignment horizontal="center"/>
    </xf>
    <xf numFmtId="164" fontId="18" fillId="2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2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0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</cellXfs>
  <cellStyles count="2">
    <cellStyle name="Обычный" xfId="0" builtinId="0"/>
    <cellStyle name="Обычный 2 2" xfId="1" xr:uid="{837C123B-F1F9-442E-B3D7-E1079F99E1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578E-7C4F-4DD8-87B7-E5FB09695C53}">
  <dimension ref="B2:W36"/>
  <sheetViews>
    <sheetView tabSelected="1" workbookViewId="0">
      <selection sqref="A1:XFD1048576"/>
    </sheetView>
  </sheetViews>
  <sheetFormatPr defaultRowHeight="15" x14ac:dyDescent="0.25"/>
  <cols>
    <col min="1" max="1" width="9.140625" style="5"/>
    <col min="2" max="2" width="20.28515625" style="5" customWidth="1"/>
    <col min="3" max="3" width="20.28515625" style="118" customWidth="1"/>
    <col min="4" max="4" width="20.85546875" style="5" customWidth="1"/>
    <col min="5" max="5" width="54.28515625" style="5" customWidth="1"/>
    <col min="6" max="6" width="13.85546875" style="5" customWidth="1"/>
    <col min="7" max="7" width="11.140625" style="5" bestFit="1" customWidth="1"/>
    <col min="8" max="8" width="11.28515625" style="5" customWidth="1"/>
    <col min="9" max="9" width="17.140625" style="5" customWidth="1"/>
    <col min="10" max="10" width="21.85546875" style="5" customWidth="1"/>
    <col min="11" max="11" width="11.28515625" style="5" customWidth="1"/>
    <col min="12" max="19" width="9.140625" style="5"/>
    <col min="20" max="21" width="11.5703125" style="5" customWidth="1"/>
    <col min="22" max="22" width="15.140625" style="5" customWidth="1"/>
    <col min="23" max="16384" width="9.140625" style="5"/>
  </cols>
  <sheetData>
    <row r="2" spans="2:23" ht="45" x14ac:dyDescent="0.6">
      <c r="B2" s="1" t="s">
        <v>0</v>
      </c>
      <c r="C2" s="2">
        <v>44882</v>
      </c>
      <c r="D2" s="2"/>
      <c r="E2" s="2"/>
      <c r="F2" s="3"/>
      <c r="G2" s="4"/>
      <c r="J2" s="6"/>
      <c r="K2" s="7"/>
      <c r="L2" s="8"/>
      <c r="M2" s="9"/>
    </row>
    <row r="3" spans="2:23" ht="15.75" thickBot="1" x14ac:dyDescent="0.3">
      <c r="B3" s="8"/>
      <c r="C3" s="10"/>
      <c r="D3" s="8"/>
      <c r="E3" s="8"/>
      <c r="F3" s="8"/>
      <c r="G3" s="8"/>
      <c r="H3" s="8"/>
      <c r="I3" s="8"/>
      <c r="J3" s="8"/>
      <c r="K3" s="8"/>
      <c r="L3" s="8"/>
      <c r="M3" s="9"/>
    </row>
    <row r="4" spans="2:23" s="18" customFormat="1" ht="15.75" x14ac:dyDescent="0.25">
      <c r="B4" s="11" t="s">
        <v>1</v>
      </c>
      <c r="C4" s="12" t="s">
        <v>2</v>
      </c>
      <c r="D4" s="13" t="s">
        <v>3</v>
      </c>
      <c r="E4" s="12" t="s">
        <v>4</v>
      </c>
      <c r="F4" s="12" t="s">
        <v>5</v>
      </c>
      <c r="G4" s="12" t="s">
        <v>6</v>
      </c>
      <c r="H4" s="14"/>
      <c r="I4" s="14"/>
      <c r="J4" s="15" t="s">
        <v>7</v>
      </c>
      <c r="K4" s="12" t="s">
        <v>8</v>
      </c>
      <c r="L4" s="12"/>
      <c r="M4" s="16"/>
      <c r="N4" s="16"/>
      <c r="O4" s="16"/>
      <c r="P4" s="12" t="s">
        <v>9</v>
      </c>
      <c r="Q4" s="12"/>
      <c r="R4" s="12"/>
      <c r="S4" s="12"/>
      <c r="T4" s="12"/>
      <c r="U4" s="12"/>
      <c r="V4" s="12"/>
      <c r="W4" s="17"/>
    </row>
    <row r="5" spans="2:23" s="18" customFormat="1" ht="46.5" thickBot="1" x14ac:dyDescent="0.3">
      <c r="B5" s="19"/>
      <c r="C5" s="20"/>
      <c r="D5" s="20"/>
      <c r="E5" s="20"/>
      <c r="F5" s="20"/>
      <c r="G5" s="21" t="s">
        <v>10</v>
      </c>
      <c r="H5" s="21" t="s">
        <v>11</v>
      </c>
      <c r="I5" s="21" t="s">
        <v>12</v>
      </c>
      <c r="J5" s="22"/>
      <c r="K5" s="21" t="s">
        <v>13</v>
      </c>
      <c r="L5" s="21" t="s">
        <v>14</v>
      </c>
      <c r="M5" s="21" t="s">
        <v>15</v>
      </c>
      <c r="N5" s="23" t="s">
        <v>16</v>
      </c>
      <c r="O5" s="21" t="s">
        <v>17</v>
      </c>
      <c r="P5" s="21" t="s">
        <v>18</v>
      </c>
      <c r="Q5" s="21" t="s">
        <v>19</v>
      </c>
      <c r="R5" s="21" t="s">
        <v>20</v>
      </c>
      <c r="S5" s="21" t="s">
        <v>21</v>
      </c>
      <c r="T5" s="21" t="s">
        <v>22</v>
      </c>
      <c r="U5" s="21" t="s">
        <v>23</v>
      </c>
      <c r="V5" s="21" t="s">
        <v>24</v>
      </c>
      <c r="W5" s="24" t="s">
        <v>25</v>
      </c>
    </row>
    <row r="6" spans="2:23" s="18" customFormat="1" ht="15.75" x14ac:dyDescent="0.25">
      <c r="B6" s="25" t="s">
        <v>26</v>
      </c>
      <c r="C6" s="26">
        <v>27</v>
      </c>
      <c r="D6" s="26" t="s">
        <v>27</v>
      </c>
      <c r="E6" s="27" t="s">
        <v>28</v>
      </c>
      <c r="F6" s="28">
        <v>100</v>
      </c>
      <c r="G6" s="29">
        <v>0.8</v>
      </c>
      <c r="H6" s="29">
        <v>0.3</v>
      </c>
      <c r="I6" s="29">
        <v>9.6</v>
      </c>
      <c r="J6" s="30">
        <v>49</v>
      </c>
      <c r="K6" s="29">
        <v>0.06</v>
      </c>
      <c r="L6" s="29">
        <v>0.04</v>
      </c>
      <c r="M6" s="29">
        <v>10</v>
      </c>
      <c r="N6" s="29">
        <v>20</v>
      </c>
      <c r="O6" s="29">
        <v>0</v>
      </c>
      <c r="P6" s="29">
        <v>20</v>
      </c>
      <c r="Q6" s="29">
        <v>20</v>
      </c>
      <c r="R6" s="29">
        <v>9</v>
      </c>
      <c r="S6" s="29">
        <v>0.5</v>
      </c>
      <c r="T6" s="29">
        <v>214</v>
      </c>
      <c r="U6" s="29">
        <v>4.0000000000000001E-3</v>
      </c>
      <c r="V6" s="29">
        <v>1E-4</v>
      </c>
      <c r="W6" s="31">
        <v>0</v>
      </c>
    </row>
    <row r="7" spans="2:23" s="18" customFormat="1" ht="30.75" x14ac:dyDescent="0.25">
      <c r="B7" s="32"/>
      <c r="C7" s="33">
        <v>304</v>
      </c>
      <c r="D7" s="33" t="s">
        <v>29</v>
      </c>
      <c r="E7" s="34" t="s">
        <v>30</v>
      </c>
      <c r="F7" s="33">
        <v>150</v>
      </c>
      <c r="G7" s="35">
        <v>21.85</v>
      </c>
      <c r="H7" s="35">
        <v>9.82</v>
      </c>
      <c r="I7" s="35">
        <v>39.14</v>
      </c>
      <c r="J7" s="36">
        <v>336.5</v>
      </c>
      <c r="K7" s="35">
        <v>7.0000000000000007E-2</v>
      </c>
      <c r="L7" s="35">
        <v>0.25</v>
      </c>
      <c r="M7" s="35">
        <v>1.82</v>
      </c>
      <c r="N7" s="35">
        <v>50</v>
      </c>
      <c r="O7" s="35">
        <v>0.26</v>
      </c>
      <c r="P7" s="35">
        <v>177.69</v>
      </c>
      <c r="Q7" s="35">
        <v>230.56</v>
      </c>
      <c r="R7" s="35">
        <v>32.11</v>
      </c>
      <c r="S7" s="35">
        <v>1.94</v>
      </c>
      <c r="T7" s="35">
        <v>301.17</v>
      </c>
      <c r="U7" s="35">
        <v>8.7999999999999995E-2</v>
      </c>
      <c r="V7" s="35">
        <v>2.7000000000000001E-3</v>
      </c>
      <c r="W7" s="37">
        <v>0.06</v>
      </c>
    </row>
    <row r="8" spans="2:23" s="18" customFormat="1" ht="15.75" x14ac:dyDescent="0.25">
      <c r="B8" s="32"/>
      <c r="C8" s="33">
        <v>113</v>
      </c>
      <c r="D8" s="33" t="s">
        <v>31</v>
      </c>
      <c r="E8" s="34" t="s">
        <v>32</v>
      </c>
      <c r="F8" s="38">
        <v>200</v>
      </c>
      <c r="G8" s="35">
        <v>0.2</v>
      </c>
      <c r="H8" s="35">
        <v>0</v>
      </c>
      <c r="I8" s="35">
        <v>11</v>
      </c>
      <c r="J8" s="36">
        <v>45.6</v>
      </c>
      <c r="K8" s="35">
        <v>0</v>
      </c>
      <c r="L8" s="35">
        <v>0</v>
      </c>
      <c r="M8" s="35">
        <v>2.6</v>
      </c>
      <c r="N8" s="35">
        <v>0</v>
      </c>
      <c r="O8" s="35">
        <v>0</v>
      </c>
      <c r="P8" s="35">
        <v>15.64</v>
      </c>
      <c r="Q8" s="35">
        <v>8.8000000000000007</v>
      </c>
      <c r="R8" s="35">
        <v>4.72</v>
      </c>
      <c r="S8" s="35">
        <v>0.8</v>
      </c>
      <c r="T8" s="35">
        <v>15.34</v>
      </c>
      <c r="U8" s="35">
        <v>0</v>
      </c>
      <c r="V8" s="35">
        <v>0</v>
      </c>
      <c r="W8" s="37">
        <v>0</v>
      </c>
    </row>
    <row r="9" spans="2:23" s="18" customFormat="1" ht="15.75" x14ac:dyDescent="0.25">
      <c r="B9" s="32"/>
      <c r="C9" s="39">
        <v>121</v>
      </c>
      <c r="D9" s="33" t="s">
        <v>33</v>
      </c>
      <c r="E9" s="34" t="s">
        <v>34</v>
      </c>
      <c r="F9" s="38">
        <v>30</v>
      </c>
      <c r="G9" s="35">
        <v>2.16</v>
      </c>
      <c r="H9" s="35">
        <v>0.81</v>
      </c>
      <c r="I9" s="35">
        <v>14.73</v>
      </c>
      <c r="J9" s="36">
        <v>75.66</v>
      </c>
      <c r="K9" s="35">
        <v>0.04</v>
      </c>
      <c r="L9" s="35">
        <v>0.01</v>
      </c>
      <c r="M9" s="35">
        <v>0</v>
      </c>
      <c r="N9" s="35">
        <v>0</v>
      </c>
      <c r="O9" s="35">
        <v>0</v>
      </c>
      <c r="P9" s="35">
        <v>7.5</v>
      </c>
      <c r="Q9" s="35">
        <v>24.6</v>
      </c>
      <c r="R9" s="35">
        <v>9.9</v>
      </c>
      <c r="S9" s="35">
        <v>0.45</v>
      </c>
      <c r="T9" s="35">
        <v>27.6</v>
      </c>
      <c r="U9" s="35">
        <v>0</v>
      </c>
      <c r="V9" s="35">
        <v>0</v>
      </c>
      <c r="W9" s="37">
        <v>0</v>
      </c>
    </row>
    <row r="10" spans="2:23" s="18" customFormat="1" ht="15.75" x14ac:dyDescent="0.25">
      <c r="B10" s="32"/>
      <c r="C10" s="33">
        <v>120</v>
      </c>
      <c r="D10" s="33" t="s">
        <v>35</v>
      </c>
      <c r="E10" s="40" t="s">
        <v>36</v>
      </c>
      <c r="F10" s="33">
        <v>20</v>
      </c>
      <c r="G10" s="35">
        <v>1.1399999999999999</v>
      </c>
      <c r="H10" s="35">
        <v>0.22</v>
      </c>
      <c r="I10" s="35">
        <v>7.44</v>
      </c>
      <c r="J10" s="41">
        <v>36.26</v>
      </c>
      <c r="K10" s="35">
        <v>0.02</v>
      </c>
      <c r="L10" s="35">
        <v>2.4E-2</v>
      </c>
      <c r="M10" s="35">
        <v>0.08</v>
      </c>
      <c r="N10" s="35">
        <v>0</v>
      </c>
      <c r="O10" s="35">
        <v>0</v>
      </c>
      <c r="P10" s="35">
        <v>6.8</v>
      </c>
      <c r="Q10" s="35">
        <v>24</v>
      </c>
      <c r="R10" s="35">
        <v>8.1999999999999993</v>
      </c>
      <c r="S10" s="35">
        <v>0.46</v>
      </c>
      <c r="T10" s="35">
        <v>73.5</v>
      </c>
      <c r="U10" s="35">
        <v>2E-3</v>
      </c>
      <c r="V10" s="35">
        <v>2E-3</v>
      </c>
      <c r="W10" s="37">
        <v>1.2E-2</v>
      </c>
    </row>
    <row r="11" spans="2:23" s="18" customFormat="1" ht="15.75" x14ac:dyDescent="0.25">
      <c r="B11" s="32"/>
      <c r="C11" s="33"/>
      <c r="D11" s="33"/>
      <c r="E11" s="42" t="s">
        <v>37</v>
      </c>
      <c r="F11" s="43">
        <f>SUM(F6:F10)</f>
        <v>500</v>
      </c>
      <c r="G11" s="35">
        <f t="shared" ref="G11:W11" si="0">SUM(G6:G10)</f>
        <v>26.150000000000002</v>
      </c>
      <c r="H11" s="35">
        <f t="shared" si="0"/>
        <v>11.150000000000002</v>
      </c>
      <c r="I11" s="35">
        <f t="shared" si="0"/>
        <v>81.91</v>
      </c>
      <c r="J11" s="44">
        <f>SUM(J6:J10)</f>
        <v>543.02</v>
      </c>
      <c r="K11" s="35">
        <f t="shared" si="0"/>
        <v>0.19</v>
      </c>
      <c r="L11" s="35">
        <f t="shared" si="0"/>
        <v>0.32400000000000001</v>
      </c>
      <c r="M11" s="35">
        <f t="shared" si="0"/>
        <v>14.5</v>
      </c>
      <c r="N11" s="35">
        <f t="shared" si="0"/>
        <v>70</v>
      </c>
      <c r="O11" s="35">
        <f t="shared" si="0"/>
        <v>0.26</v>
      </c>
      <c r="P11" s="35">
        <f t="shared" si="0"/>
        <v>227.63</v>
      </c>
      <c r="Q11" s="35">
        <f t="shared" si="0"/>
        <v>307.96000000000004</v>
      </c>
      <c r="R11" s="35">
        <f t="shared" si="0"/>
        <v>63.929999999999993</v>
      </c>
      <c r="S11" s="35">
        <f t="shared" si="0"/>
        <v>4.1500000000000004</v>
      </c>
      <c r="T11" s="35">
        <f t="shared" si="0"/>
        <v>631.61000000000013</v>
      </c>
      <c r="U11" s="35">
        <f t="shared" si="0"/>
        <v>9.4E-2</v>
      </c>
      <c r="V11" s="35">
        <f t="shared" si="0"/>
        <v>4.8000000000000004E-3</v>
      </c>
      <c r="W11" s="37">
        <f t="shared" si="0"/>
        <v>7.1999999999999995E-2</v>
      </c>
    </row>
    <row r="12" spans="2:23" s="18" customFormat="1" ht="16.5" thickBot="1" x14ac:dyDescent="0.3">
      <c r="B12" s="45"/>
      <c r="C12" s="46"/>
      <c r="D12" s="46"/>
      <c r="E12" s="47" t="s">
        <v>38</v>
      </c>
      <c r="F12" s="46"/>
      <c r="G12" s="48"/>
      <c r="H12" s="48"/>
      <c r="I12" s="48"/>
      <c r="J12" s="49">
        <f>J11/23.5</f>
        <v>23.107234042553191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50"/>
    </row>
    <row r="13" spans="2:23" s="18" customFormat="1" ht="15.75" x14ac:dyDescent="0.25">
      <c r="B13" s="51" t="s">
        <v>39</v>
      </c>
      <c r="C13" s="52">
        <v>24</v>
      </c>
      <c r="D13" s="52" t="s">
        <v>40</v>
      </c>
      <c r="E13" s="53" t="s">
        <v>41</v>
      </c>
      <c r="F13" s="52">
        <v>150</v>
      </c>
      <c r="G13" s="54">
        <v>0.6</v>
      </c>
      <c r="H13" s="54">
        <v>0</v>
      </c>
      <c r="I13" s="54">
        <v>16.95</v>
      </c>
      <c r="J13" s="55">
        <v>69</v>
      </c>
      <c r="K13" s="54">
        <v>0.01</v>
      </c>
      <c r="L13" s="54">
        <v>0.03</v>
      </c>
      <c r="M13" s="54">
        <v>19.5</v>
      </c>
      <c r="N13" s="54">
        <v>0</v>
      </c>
      <c r="O13" s="54">
        <v>0</v>
      </c>
      <c r="P13" s="54">
        <v>24</v>
      </c>
      <c r="Q13" s="54">
        <v>16.5</v>
      </c>
      <c r="R13" s="54">
        <v>13.5</v>
      </c>
      <c r="S13" s="54">
        <v>3.3</v>
      </c>
      <c r="T13" s="54">
        <v>417</v>
      </c>
      <c r="U13" s="54">
        <v>3.0000000000000001E-3</v>
      </c>
      <c r="V13" s="54">
        <v>5.0000000000000001E-4</v>
      </c>
      <c r="W13" s="56">
        <v>1.4999999999999999E-2</v>
      </c>
    </row>
    <row r="14" spans="2:23" s="18" customFormat="1" ht="15.75" x14ac:dyDescent="0.25">
      <c r="B14" s="32"/>
      <c r="C14" s="33">
        <v>46</v>
      </c>
      <c r="D14" s="33" t="s">
        <v>42</v>
      </c>
      <c r="E14" s="34" t="s">
        <v>43</v>
      </c>
      <c r="F14" s="38">
        <v>210</v>
      </c>
      <c r="G14" s="39">
        <v>3.35</v>
      </c>
      <c r="H14" s="39">
        <v>5.49</v>
      </c>
      <c r="I14" s="39">
        <v>16.89</v>
      </c>
      <c r="J14" s="57">
        <v>131.1</v>
      </c>
      <c r="K14" s="39">
        <v>0.06</v>
      </c>
      <c r="L14" s="39">
        <v>7.0000000000000007E-2</v>
      </c>
      <c r="M14" s="39">
        <v>5.45</v>
      </c>
      <c r="N14" s="39">
        <v>300</v>
      </c>
      <c r="O14" s="39">
        <v>7.0000000000000007E-2</v>
      </c>
      <c r="P14" s="39">
        <v>53.26</v>
      </c>
      <c r="Q14" s="39">
        <v>65.599999999999994</v>
      </c>
      <c r="R14" s="39">
        <v>21.37</v>
      </c>
      <c r="S14" s="39">
        <v>0.73</v>
      </c>
      <c r="T14" s="39">
        <v>239.34</v>
      </c>
      <c r="U14" s="39">
        <v>4.7999999999999996E-3</v>
      </c>
      <c r="V14" s="39">
        <v>8.9999999999999998E-4</v>
      </c>
      <c r="W14" s="58">
        <v>0.03</v>
      </c>
    </row>
    <row r="15" spans="2:23" s="18" customFormat="1" ht="15.75" x14ac:dyDescent="0.25">
      <c r="B15" s="59"/>
      <c r="C15" s="33">
        <v>90</v>
      </c>
      <c r="D15" s="33" t="s">
        <v>44</v>
      </c>
      <c r="E15" s="34" t="s">
        <v>45</v>
      </c>
      <c r="F15" s="38">
        <v>90</v>
      </c>
      <c r="G15" s="60">
        <v>15.21</v>
      </c>
      <c r="H15" s="60">
        <v>14.04</v>
      </c>
      <c r="I15" s="60">
        <v>8.91</v>
      </c>
      <c r="J15" s="61">
        <v>222.75</v>
      </c>
      <c r="K15" s="39">
        <v>0.37</v>
      </c>
      <c r="L15" s="39">
        <v>0.15</v>
      </c>
      <c r="M15" s="39">
        <v>0.09</v>
      </c>
      <c r="N15" s="39">
        <v>25.83</v>
      </c>
      <c r="O15" s="39">
        <v>0.16</v>
      </c>
      <c r="P15" s="39">
        <v>54.18</v>
      </c>
      <c r="Q15" s="39">
        <v>117.54</v>
      </c>
      <c r="R15" s="39">
        <v>24.8</v>
      </c>
      <c r="S15" s="39">
        <v>1.6</v>
      </c>
      <c r="T15" s="39">
        <v>268.38</v>
      </c>
      <c r="U15" s="39">
        <v>7.0000000000000001E-3</v>
      </c>
      <c r="V15" s="39">
        <v>2.7000000000000001E-3</v>
      </c>
      <c r="W15" s="58">
        <v>0.09</v>
      </c>
    </row>
    <row r="16" spans="2:23" s="18" customFormat="1" ht="15.75" x14ac:dyDescent="0.25">
      <c r="B16" s="59"/>
      <c r="C16" s="33">
        <v>89</v>
      </c>
      <c r="D16" s="33" t="s">
        <v>44</v>
      </c>
      <c r="E16" s="34" t="s">
        <v>46</v>
      </c>
      <c r="F16" s="38">
        <v>90</v>
      </c>
      <c r="G16" s="39">
        <v>18.13</v>
      </c>
      <c r="H16" s="39">
        <v>17.05</v>
      </c>
      <c r="I16" s="39">
        <v>3.69</v>
      </c>
      <c r="J16" s="57">
        <v>240.96</v>
      </c>
      <c r="K16" s="60">
        <v>0.06</v>
      </c>
      <c r="L16" s="60">
        <v>0.13</v>
      </c>
      <c r="M16" s="60">
        <v>1.06</v>
      </c>
      <c r="N16" s="60">
        <v>0</v>
      </c>
      <c r="O16" s="60">
        <v>0</v>
      </c>
      <c r="P16" s="60">
        <v>17.03</v>
      </c>
      <c r="Q16" s="60">
        <v>176.72</v>
      </c>
      <c r="R16" s="60">
        <v>23.18</v>
      </c>
      <c r="S16" s="60">
        <v>2.61</v>
      </c>
      <c r="T16" s="60">
        <v>317</v>
      </c>
      <c r="U16" s="60">
        <v>7.0000000000000001E-3</v>
      </c>
      <c r="V16" s="60">
        <v>3.5E-4</v>
      </c>
      <c r="W16" s="62">
        <v>0.06</v>
      </c>
    </row>
    <row r="17" spans="2:23" s="18" customFormat="1" ht="15.75" x14ac:dyDescent="0.25">
      <c r="B17" s="63"/>
      <c r="C17" s="33">
        <v>54</v>
      </c>
      <c r="D17" s="33" t="s">
        <v>47</v>
      </c>
      <c r="E17" s="40" t="s">
        <v>48</v>
      </c>
      <c r="F17" s="33">
        <v>150</v>
      </c>
      <c r="G17" s="35">
        <v>7.2</v>
      </c>
      <c r="H17" s="35">
        <v>5.0999999999999996</v>
      </c>
      <c r="I17" s="35">
        <v>33.9</v>
      </c>
      <c r="J17" s="36">
        <v>210.3</v>
      </c>
      <c r="K17" s="35">
        <v>0.21</v>
      </c>
      <c r="L17" s="35">
        <v>0.11</v>
      </c>
      <c r="M17" s="35">
        <v>0</v>
      </c>
      <c r="N17" s="35">
        <v>0</v>
      </c>
      <c r="O17" s="35">
        <v>0</v>
      </c>
      <c r="P17" s="35">
        <v>14.55</v>
      </c>
      <c r="Q17" s="35">
        <v>208.87</v>
      </c>
      <c r="R17" s="35">
        <v>139.99</v>
      </c>
      <c r="S17" s="35">
        <v>4.68</v>
      </c>
      <c r="T17" s="35">
        <v>273.8</v>
      </c>
      <c r="U17" s="35">
        <v>3.0000000000000001E-3</v>
      </c>
      <c r="V17" s="35">
        <v>5.0000000000000001E-3</v>
      </c>
      <c r="W17" s="37">
        <v>0.02</v>
      </c>
    </row>
    <row r="18" spans="2:23" s="18" customFormat="1" ht="15.75" x14ac:dyDescent="0.25">
      <c r="B18" s="63"/>
      <c r="C18" s="33">
        <v>107</v>
      </c>
      <c r="D18" s="33" t="s">
        <v>49</v>
      </c>
      <c r="E18" s="34" t="s">
        <v>50</v>
      </c>
      <c r="F18" s="38">
        <v>200</v>
      </c>
      <c r="G18" s="35">
        <v>0.8</v>
      </c>
      <c r="H18" s="35">
        <v>0.2</v>
      </c>
      <c r="I18" s="35">
        <v>23.2</v>
      </c>
      <c r="J18" s="36">
        <v>94.4</v>
      </c>
      <c r="K18" s="35">
        <v>0.02</v>
      </c>
      <c r="L18" s="35"/>
      <c r="M18" s="35">
        <v>4</v>
      </c>
      <c r="N18" s="35">
        <v>0</v>
      </c>
      <c r="O18" s="35"/>
      <c r="P18" s="35">
        <v>16</v>
      </c>
      <c r="Q18" s="35">
        <v>18</v>
      </c>
      <c r="R18" s="35">
        <v>10</v>
      </c>
      <c r="S18" s="35">
        <v>0.4</v>
      </c>
      <c r="T18" s="35"/>
      <c r="U18" s="35"/>
      <c r="V18" s="35"/>
      <c r="W18" s="37"/>
    </row>
    <row r="19" spans="2:23" s="18" customFormat="1" ht="15.75" x14ac:dyDescent="0.25">
      <c r="B19" s="63"/>
      <c r="C19" s="39">
        <v>119</v>
      </c>
      <c r="D19" s="33" t="s">
        <v>33</v>
      </c>
      <c r="E19" s="40" t="s">
        <v>51</v>
      </c>
      <c r="F19" s="38">
        <v>20</v>
      </c>
      <c r="G19" s="35">
        <v>1.4</v>
      </c>
      <c r="H19" s="35">
        <v>0.14000000000000001</v>
      </c>
      <c r="I19" s="35">
        <v>8.8000000000000007</v>
      </c>
      <c r="J19" s="36">
        <v>48</v>
      </c>
      <c r="K19" s="35">
        <v>0.02</v>
      </c>
      <c r="L19" s="35">
        <v>6.0000000000000001E-3</v>
      </c>
      <c r="M19" s="35">
        <v>0</v>
      </c>
      <c r="N19" s="35">
        <v>0</v>
      </c>
      <c r="O19" s="35">
        <v>0</v>
      </c>
      <c r="P19" s="35">
        <v>7.4</v>
      </c>
      <c r="Q19" s="35">
        <v>43.6</v>
      </c>
      <c r="R19" s="35">
        <v>13</v>
      </c>
      <c r="S19" s="35">
        <v>0.56000000000000005</v>
      </c>
      <c r="T19" s="35">
        <v>18.600000000000001</v>
      </c>
      <c r="U19" s="35">
        <v>5.9999999999999995E-4</v>
      </c>
      <c r="V19" s="35">
        <v>1E-3</v>
      </c>
      <c r="W19" s="37">
        <v>0</v>
      </c>
    </row>
    <row r="20" spans="2:23" s="18" customFormat="1" ht="15.75" x14ac:dyDescent="0.25">
      <c r="B20" s="63"/>
      <c r="C20" s="33">
        <v>120</v>
      </c>
      <c r="D20" s="33" t="s">
        <v>35</v>
      </c>
      <c r="E20" s="40" t="s">
        <v>36</v>
      </c>
      <c r="F20" s="33">
        <v>20</v>
      </c>
      <c r="G20" s="35">
        <v>1.1399999999999999</v>
      </c>
      <c r="H20" s="35">
        <v>0.22</v>
      </c>
      <c r="I20" s="35">
        <v>7.44</v>
      </c>
      <c r="J20" s="41">
        <v>36.26</v>
      </c>
      <c r="K20" s="35">
        <v>0.02</v>
      </c>
      <c r="L20" s="35">
        <v>2.4E-2</v>
      </c>
      <c r="M20" s="35">
        <v>0.08</v>
      </c>
      <c r="N20" s="35">
        <v>0</v>
      </c>
      <c r="O20" s="35">
        <v>0</v>
      </c>
      <c r="P20" s="35">
        <v>6.8</v>
      </c>
      <c r="Q20" s="35">
        <v>24</v>
      </c>
      <c r="R20" s="35">
        <v>8.1999999999999993</v>
      </c>
      <c r="S20" s="35">
        <v>0.46</v>
      </c>
      <c r="T20" s="35">
        <v>73.5</v>
      </c>
      <c r="U20" s="35">
        <v>2E-3</v>
      </c>
      <c r="V20" s="35">
        <v>2E-3</v>
      </c>
      <c r="W20" s="37">
        <v>1.2E-2</v>
      </c>
    </row>
    <row r="21" spans="2:23" s="18" customFormat="1" ht="15.75" x14ac:dyDescent="0.25">
      <c r="B21" s="63"/>
      <c r="C21" s="33"/>
      <c r="D21" s="33"/>
      <c r="E21" s="42" t="s">
        <v>37</v>
      </c>
      <c r="F21" s="33">
        <f>F13+F14+F15+F17+F18+F19+F20</f>
        <v>840</v>
      </c>
      <c r="G21" s="33">
        <f>G13+G14+G15+G17+G18+G19+G20</f>
        <v>29.7</v>
      </c>
      <c r="H21" s="33">
        <f t="shared" ref="H21:W21" si="1">H13+H14+H15+H17+H18+H19+H20</f>
        <v>25.19</v>
      </c>
      <c r="I21" s="33">
        <f t="shared" si="1"/>
        <v>116.09</v>
      </c>
      <c r="J21" s="64">
        <f>J13+J14+J15+J17+J18+J19+J20</f>
        <v>811.81000000000006</v>
      </c>
      <c r="K21" s="33">
        <f t="shared" si="1"/>
        <v>0.71000000000000008</v>
      </c>
      <c r="L21" s="33">
        <f t="shared" si="1"/>
        <v>0.39</v>
      </c>
      <c r="M21" s="33">
        <f t="shared" si="1"/>
        <v>29.119999999999997</v>
      </c>
      <c r="N21" s="33">
        <f t="shared" si="1"/>
        <v>325.83</v>
      </c>
      <c r="O21" s="33">
        <f t="shared" si="1"/>
        <v>0.23</v>
      </c>
      <c r="P21" s="33">
        <f t="shared" si="1"/>
        <v>176.19000000000003</v>
      </c>
      <c r="Q21" s="33">
        <f t="shared" si="1"/>
        <v>494.11</v>
      </c>
      <c r="R21" s="33">
        <f t="shared" si="1"/>
        <v>230.86</v>
      </c>
      <c r="S21" s="33">
        <f t="shared" si="1"/>
        <v>11.73</v>
      </c>
      <c r="T21" s="33">
        <f t="shared" si="1"/>
        <v>1290.6199999999999</v>
      </c>
      <c r="U21" s="33">
        <f t="shared" si="1"/>
        <v>2.0400000000000001E-2</v>
      </c>
      <c r="V21" s="33">
        <f t="shared" si="1"/>
        <v>1.2100000000000001E-2</v>
      </c>
      <c r="W21" s="65">
        <f t="shared" si="1"/>
        <v>0.16700000000000001</v>
      </c>
    </row>
    <row r="22" spans="2:23" s="18" customFormat="1" ht="15.75" x14ac:dyDescent="0.25">
      <c r="B22" s="63"/>
      <c r="C22" s="33"/>
      <c r="D22" s="33"/>
      <c r="E22" s="42" t="s">
        <v>37</v>
      </c>
      <c r="F22" s="33">
        <f>F13+F14+F16+F17+F18+F19+F20</f>
        <v>840</v>
      </c>
      <c r="G22" s="33">
        <f>G13+G14+G16+G17+G18+G19+G20</f>
        <v>32.619999999999997</v>
      </c>
      <c r="H22" s="33">
        <f t="shared" ref="H22:W22" si="2">H13+H14+H16+H17+H18+H19+H20</f>
        <v>28.2</v>
      </c>
      <c r="I22" s="33">
        <f t="shared" si="2"/>
        <v>110.87</v>
      </c>
      <c r="J22" s="64">
        <f>J13+J14+J16+J17+J18+J19+J20</f>
        <v>830.02</v>
      </c>
      <c r="K22" s="33">
        <f t="shared" si="2"/>
        <v>0.4</v>
      </c>
      <c r="L22" s="33">
        <f t="shared" si="2"/>
        <v>0.37000000000000005</v>
      </c>
      <c r="M22" s="33">
        <f t="shared" si="2"/>
        <v>30.089999999999996</v>
      </c>
      <c r="N22" s="33">
        <f t="shared" si="2"/>
        <v>300</v>
      </c>
      <c r="O22" s="33">
        <f t="shared" si="2"/>
        <v>7.0000000000000007E-2</v>
      </c>
      <c r="P22" s="33">
        <f t="shared" si="2"/>
        <v>139.04</v>
      </c>
      <c r="Q22" s="33">
        <f t="shared" si="2"/>
        <v>553.29</v>
      </c>
      <c r="R22" s="33">
        <f t="shared" si="2"/>
        <v>229.24</v>
      </c>
      <c r="S22" s="33">
        <f t="shared" si="2"/>
        <v>12.74</v>
      </c>
      <c r="T22" s="33">
        <f t="shared" si="2"/>
        <v>1339.24</v>
      </c>
      <c r="U22" s="33">
        <f t="shared" si="2"/>
        <v>2.0400000000000001E-2</v>
      </c>
      <c r="V22" s="33">
        <f t="shared" si="2"/>
        <v>9.75E-3</v>
      </c>
      <c r="W22" s="65">
        <f t="shared" si="2"/>
        <v>0.13700000000000001</v>
      </c>
    </row>
    <row r="23" spans="2:23" s="18" customFormat="1" ht="15.75" x14ac:dyDescent="0.25">
      <c r="B23" s="63"/>
      <c r="C23" s="33"/>
      <c r="D23" s="33"/>
      <c r="E23" s="42" t="s">
        <v>38</v>
      </c>
      <c r="F23" s="43"/>
      <c r="G23" s="33"/>
      <c r="H23" s="33"/>
      <c r="I23" s="33"/>
      <c r="J23" s="66">
        <f>J21/23.5</f>
        <v>34.545106382978723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65"/>
    </row>
    <row r="24" spans="2:23" s="18" customFormat="1" ht="16.5" thickBot="1" x14ac:dyDescent="0.3">
      <c r="B24" s="67"/>
      <c r="C24" s="68"/>
      <c r="D24" s="69"/>
      <c r="E24" s="70" t="s">
        <v>38</v>
      </c>
      <c r="F24" s="71"/>
      <c r="G24" s="68"/>
      <c r="H24" s="68"/>
      <c r="I24" s="68"/>
      <c r="J24" s="72">
        <f>J22/23.5</f>
        <v>35.32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73"/>
    </row>
    <row r="25" spans="2:23" ht="15.75" x14ac:dyDescent="0.25">
      <c r="B25" s="74" t="s">
        <v>52</v>
      </c>
      <c r="C25" s="75">
        <v>590</v>
      </c>
      <c r="D25" s="75" t="s">
        <v>53</v>
      </c>
      <c r="E25" s="76" t="s">
        <v>54</v>
      </c>
      <c r="F25" s="75">
        <v>50</v>
      </c>
      <c r="G25" s="77">
        <v>2.72</v>
      </c>
      <c r="H25" s="77">
        <v>1.93</v>
      </c>
      <c r="I25" s="77">
        <v>30.83</v>
      </c>
      <c r="J25" s="78">
        <v>237.19</v>
      </c>
      <c r="K25" s="77">
        <v>0.05</v>
      </c>
      <c r="L25" s="77">
        <v>0</v>
      </c>
      <c r="M25" s="77">
        <v>0.03</v>
      </c>
      <c r="N25" s="77">
        <v>16.95</v>
      </c>
      <c r="O25" s="77">
        <v>0</v>
      </c>
      <c r="P25" s="77">
        <v>9.74</v>
      </c>
      <c r="Q25" s="77">
        <v>31.62</v>
      </c>
      <c r="R25" s="77">
        <v>2.81</v>
      </c>
      <c r="S25" s="77">
        <v>0.43</v>
      </c>
      <c r="T25" s="77">
        <v>0</v>
      </c>
      <c r="U25" s="77">
        <v>0</v>
      </c>
      <c r="V25" s="77">
        <v>0</v>
      </c>
      <c r="W25" s="79">
        <v>0</v>
      </c>
    </row>
    <row r="26" spans="2:23" ht="15.75" x14ac:dyDescent="0.25">
      <c r="B26" s="80"/>
      <c r="C26" s="81">
        <v>518</v>
      </c>
      <c r="D26" s="82" t="s">
        <v>49</v>
      </c>
      <c r="E26" s="83" t="s">
        <v>55</v>
      </c>
      <c r="F26" s="84">
        <v>200</v>
      </c>
      <c r="G26" s="85">
        <v>0.51</v>
      </c>
      <c r="H26" s="85">
        <v>0</v>
      </c>
      <c r="I26" s="85">
        <v>33</v>
      </c>
      <c r="J26" s="86">
        <v>125</v>
      </c>
      <c r="K26" s="85">
        <v>0.04</v>
      </c>
      <c r="L26" s="85">
        <v>0</v>
      </c>
      <c r="M26" s="85">
        <v>4</v>
      </c>
      <c r="N26" s="85">
        <v>0</v>
      </c>
      <c r="O26" s="85">
        <v>0</v>
      </c>
      <c r="P26" s="85">
        <v>10.4</v>
      </c>
      <c r="Q26" s="85">
        <v>30</v>
      </c>
      <c r="R26" s="85">
        <v>24</v>
      </c>
      <c r="S26" s="85">
        <v>0.2</v>
      </c>
      <c r="T26" s="85">
        <v>0</v>
      </c>
      <c r="U26" s="85">
        <v>0</v>
      </c>
      <c r="V26" s="85">
        <v>0</v>
      </c>
      <c r="W26" s="87">
        <v>0</v>
      </c>
    </row>
    <row r="27" spans="2:23" ht="15.75" x14ac:dyDescent="0.25">
      <c r="B27" s="80"/>
      <c r="C27" s="81"/>
      <c r="D27" s="81"/>
      <c r="E27" s="88" t="s">
        <v>37</v>
      </c>
      <c r="F27" s="89">
        <f>SUM(F25:F26)</f>
        <v>250</v>
      </c>
      <c r="G27" s="85">
        <f>G25+G26</f>
        <v>3.2300000000000004</v>
      </c>
      <c r="H27" s="85">
        <f t="shared" ref="H27:W27" si="3">H25+H26</f>
        <v>1.93</v>
      </c>
      <c r="I27" s="85">
        <f t="shared" si="3"/>
        <v>63.83</v>
      </c>
      <c r="J27" s="90">
        <f t="shared" si="3"/>
        <v>362.19</v>
      </c>
      <c r="K27" s="85">
        <f t="shared" si="3"/>
        <v>0.09</v>
      </c>
      <c r="L27" s="85">
        <f t="shared" si="3"/>
        <v>0</v>
      </c>
      <c r="M27" s="85">
        <f t="shared" si="3"/>
        <v>4.03</v>
      </c>
      <c r="N27" s="85">
        <f t="shared" si="3"/>
        <v>16.95</v>
      </c>
      <c r="O27" s="85">
        <f t="shared" si="3"/>
        <v>0</v>
      </c>
      <c r="P27" s="85">
        <f t="shared" si="3"/>
        <v>20.14</v>
      </c>
      <c r="Q27" s="85">
        <f t="shared" si="3"/>
        <v>61.620000000000005</v>
      </c>
      <c r="R27" s="85">
        <f t="shared" si="3"/>
        <v>26.81</v>
      </c>
      <c r="S27" s="85">
        <f t="shared" si="3"/>
        <v>0.63</v>
      </c>
      <c r="T27" s="85">
        <f t="shared" si="3"/>
        <v>0</v>
      </c>
      <c r="U27" s="85">
        <f t="shared" si="3"/>
        <v>0</v>
      </c>
      <c r="V27" s="85">
        <f t="shared" si="3"/>
        <v>0</v>
      </c>
      <c r="W27" s="87">
        <f t="shared" si="3"/>
        <v>0</v>
      </c>
    </row>
    <row r="28" spans="2:23" ht="16.5" thickBot="1" x14ac:dyDescent="0.3">
      <c r="B28" s="91"/>
      <c r="C28" s="92"/>
      <c r="D28" s="92"/>
      <c r="E28" s="93" t="s">
        <v>38</v>
      </c>
      <c r="F28" s="92"/>
      <c r="G28" s="94"/>
      <c r="H28" s="94"/>
      <c r="I28" s="94"/>
      <c r="J28" s="95">
        <f>J27*100/2400</f>
        <v>15.09125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6"/>
    </row>
    <row r="29" spans="2:23" ht="15.75" x14ac:dyDescent="0.25">
      <c r="B29" s="97" t="s">
        <v>56</v>
      </c>
      <c r="C29" s="98">
        <v>391</v>
      </c>
      <c r="D29" s="98" t="s">
        <v>44</v>
      </c>
      <c r="E29" s="99" t="s">
        <v>57</v>
      </c>
      <c r="F29" s="100">
        <v>90</v>
      </c>
      <c r="G29" s="101">
        <v>13.5</v>
      </c>
      <c r="H29" s="101">
        <v>13.77</v>
      </c>
      <c r="I29" s="101">
        <v>1.19</v>
      </c>
      <c r="J29" s="102">
        <v>196.2</v>
      </c>
      <c r="K29" s="101">
        <v>0.09</v>
      </c>
      <c r="L29" s="101">
        <v>2.1150000000000002</v>
      </c>
      <c r="M29" s="101">
        <v>35.549999999999997</v>
      </c>
      <c r="N29" s="101">
        <v>0.9</v>
      </c>
      <c r="O29" s="101">
        <v>0</v>
      </c>
      <c r="P29" s="101">
        <v>56.18</v>
      </c>
      <c r="Q29" s="101">
        <v>169.13</v>
      </c>
      <c r="R29" s="101">
        <v>11.01</v>
      </c>
      <c r="S29" s="101">
        <v>0.96</v>
      </c>
      <c r="T29" s="101">
        <v>0</v>
      </c>
      <c r="U29" s="101">
        <v>0</v>
      </c>
      <c r="V29" s="101">
        <v>0</v>
      </c>
      <c r="W29" s="103">
        <v>0</v>
      </c>
    </row>
    <row r="30" spans="2:23" ht="15.75" x14ac:dyDescent="0.25">
      <c r="B30" s="104"/>
      <c r="C30" s="81">
        <v>302</v>
      </c>
      <c r="D30" s="81" t="s">
        <v>58</v>
      </c>
      <c r="E30" s="105" t="s">
        <v>59</v>
      </c>
      <c r="F30" s="81">
        <v>180</v>
      </c>
      <c r="G30" s="85">
        <v>3.56</v>
      </c>
      <c r="H30" s="85">
        <v>7.2240000000000002</v>
      </c>
      <c r="I30" s="85">
        <v>18.52</v>
      </c>
      <c r="J30" s="86">
        <v>155.59</v>
      </c>
      <c r="K30" s="85">
        <v>2.4E-2</v>
      </c>
      <c r="L30" s="85">
        <v>0</v>
      </c>
      <c r="M30" s="85">
        <v>29.75</v>
      </c>
      <c r="N30" s="85">
        <v>0</v>
      </c>
      <c r="O30" s="85">
        <v>0</v>
      </c>
      <c r="P30" s="85">
        <v>102.63</v>
      </c>
      <c r="Q30" s="85">
        <v>18.14</v>
      </c>
      <c r="R30" s="85">
        <v>19.55</v>
      </c>
      <c r="S30" s="85">
        <v>1.1519999999999999</v>
      </c>
      <c r="T30" s="85">
        <v>0</v>
      </c>
      <c r="U30" s="85">
        <v>0</v>
      </c>
      <c r="V30" s="85">
        <v>0</v>
      </c>
      <c r="W30" s="87">
        <v>0</v>
      </c>
    </row>
    <row r="31" spans="2:23" ht="15.75" x14ac:dyDescent="0.25">
      <c r="B31" s="80"/>
      <c r="C31" s="81">
        <v>518</v>
      </c>
      <c r="D31" s="82" t="s">
        <v>49</v>
      </c>
      <c r="E31" s="83" t="s">
        <v>60</v>
      </c>
      <c r="F31" s="84">
        <v>200</v>
      </c>
      <c r="G31" s="85">
        <v>1.4</v>
      </c>
      <c r="H31" s="85">
        <v>1.1200000000000001</v>
      </c>
      <c r="I31" s="85">
        <v>15.41</v>
      </c>
      <c r="J31" s="86">
        <v>72.56</v>
      </c>
      <c r="K31" s="85">
        <v>0.01</v>
      </c>
      <c r="L31" s="85">
        <v>0</v>
      </c>
      <c r="M31" s="85">
        <v>0.13</v>
      </c>
      <c r="N31" s="85">
        <v>4.4000000000000004</v>
      </c>
      <c r="O31" s="85">
        <v>0</v>
      </c>
      <c r="P31" s="85">
        <v>67.95</v>
      </c>
      <c r="Q31" s="85">
        <v>53.24</v>
      </c>
      <c r="R31" s="85">
        <v>5.7</v>
      </c>
      <c r="S31" s="85">
        <v>0.64</v>
      </c>
      <c r="T31" s="85">
        <v>0</v>
      </c>
      <c r="U31" s="85">
        <v>0</v>
      </c>
      <c r="V31" s="85">
        <v>0</v>
      </c>
      <c r="W31" s="87">
        <v>0</v>
      </c>
    </row>
    <row r="32" spans="2:23" ht="15.75" x14ac:dyDescent="0.25">
      <c r="B32" s="80"/>
      <c r="C32" s="81"/>
      <c r="D32" s="82"/>
      <c r="E32" s="88" t="s">
        <v>37</v>
      </c>
      <c r="F32" s="89">
        <f>F29+F30+F31</f>
        <v>470</v>
      </c>
      <c r="G32" s="84">
        <f t="shared" ref="G32:W32" si="4">G29+G30+G31</f>
        <v>18.459999999999997</v>
      </c>
      <c r="H32" s="84">
        <f t="shared" si="4"/>
        <v>22.114000000000001</v>
      </c>
      <c r="I32" s="84">
        <f t="shared" si="4"/>
        <v>35.120000000000005</v>
      </c>
      <c r="J32" s="106">
        <f t="shared" si="4"/>
        <v>424.34999999999997</v>
      </c>
      <c r="K32" s="84">
        <f t="shared" si="4"/>
        <v>0.12399999999999999</v>
      </c>
      <c r="L32" s="84">
        <f t="shared" si="4"/>
        <v>2.1150000000000002</v>
      </c>
      <c r="M32" s="84">
        <f t="shared" si="4"/>
        <v>65.429999999999993</v>
      </c>
      <c r="N32" s="84">
        <f t="shared" si="4"/>
        <v>5.3000000000000007</v>
      </c>
      <c r="O32" s="84">
        <f t="shared" si="4"/>
        <v>0</v>
      </c>
      <c r="P32" s="84">
        <f t="shared" si="4"/>
        <v>226.76</v>
      </c>
      <c r="Q32" s="84">
        <f t="shared" si="4"/>
        <v>240.51</v>
      </c>
      <c r="R32" s="84">
        <f t="shared" si="4"/>
        <v>36.260000000000005</v>
      </c>
      <c r="S32" s="84">
        <f t="shared" si="4"/>
        <v>2.7520000000000002</v>
      </c>
      <c r="T32" s="84">
        <f t="shared" si="4"/>
        <v>0</v>
      </c>
      <c r="U32" s="84">
        <f t="shared" si="4"/>
        <v>0</v>
      </c>
      <c r="V32" s="84">
        <f t="shared" si="4"/>
        <v>0</v>
      </c>
      <c r="W32" s="107">
        <f t="shared" si="4"/>
        <v>0</v>
      </c>
    </row>
    <row r="33" spans="2:23" ht="16.5" thickBot="1" x14ac:dyDescent="0.3">
      <c r="B33" s="108"/>
      <c r="C33" s="109"/>
      <c r="D33" s="109"/>
      <c r="E33" s="110" t="s">
        <v>38</v>
      </c>
      <c r="F33" s="109">
        <v>0</v>
      </c>
      <c r="G33" s="111"/>
      <c r="H33" s="111"/>
      <c r="I33" s="111"/>
      <c r="J33" s="112">
        <f>J32*100/2350</f>
        <v>18.057446808510637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3"/>
    </row>
    <row r="34" spans="2:23" ht="26.25" x14ac:dyDescent="0.4">
      <c r="B34" s="114"/>
      <c r="C34" s="115"/>
      <c r="D34" s="114"/>
      <c r="E34" s="114"/>
      <c r="F34" s="116">
        <f>F11+F21+F27+F32</f>
        <v>2060</v>
      </c>
      <c r="G34" s="114"/>
      <c r="H34" s="114"/>
      <c r="I34" s="114"/>
      <c r="J34" s="117">
        <f>J11+J22+J27+J32</f>
        <v>2159.58</v>
      </c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</row>
    <row r="35" spans="2:23" x14ac:dyDescent="0.25">
      <c r="D35" s="119"/>
      <c r="E35" s="119"/>
      <c r="F35" s="119"/>
      <c r="G35" s="119"/>
      <c r="H35" s="119"/>
      <c r="I35" s="119"/>
    </row>
    <row r="36" spans="2:23" x14ac:dyDescent="0.25">
      <c r="D36" s="119"/>
      <c r="E36" s="119"/>
      <c r="F36" s="119"/>
      <c r="G36" s="119"/>
      <c r="H36" s="119"/>
      <c r="I36" s="119"/>
    </row>
  </sheetData>
  <mergeCells count="10">
    <mergeCell ref="G4:I4"/>
    <mergeCell ref="J4:J5"/>
    <mergeCell ref="K4:O4"/>
    <mergeCell ref="P4:W4"/>
    <mergeCell ref="C2:E2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УК СГМК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Олег Владимирович</dc:creator>
  <cp:lastModifiedBy>Соловьев Олег Владимирович</cp:lastModifiedBy>
  <dcterms:created xsi:type="dcterms:W3CDTF">2022-11-15T02:07:26Z</dcterms:created>
  <dcterms:modified xsi:type="dcterms:W3CDTF">2022-11-15T02:07:40Z</dcterms:modified>
</cp:coreProperties>
</file>