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mk-portal\АНОО НОШ Интеллект Академия\#Соловьев О.В#\_СТОЛОВАЯ\"/>
    </mc:Choice>
  </mc:AlternateContent>
  <xr:revisionPtr revIDLastSave="0" documentId="14_{BC755817-644E-46F6-B32C-8CE26A9001C7}" xr6:coauthVersionLast="47" xr6:coauthVersionMax="47" xr10:uidLastSave="{00000000-0000-0000-0000-000000000000}"/>
  <bookViews>
    <workbookView xWindow="-120" yWindow="-120" windowWidth="29040" windowHeight="15840" xr2:uid="{CE9269BD-04FC-4845-915F-775B4FC834D7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1" l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J32" i="1" s="1"/>
  <c r="I31" i="1"/>
  <c r="H31" i="1"/>
  <c r="G31" i="1"/>
  <c r="F31" i="1"/>
  <c r="J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J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J33" i="1" s="1"/>
  <c r="I11" i="1"/>
  <c r="H11" i="1"/>
  <c r="G11" i="1"/>
  <c r="F11" i="1"/>
  <c r="J12" i="1" l="1"/>
</calcChain>
</file>

<file path=xl/sharedStrings.xml><?xml version="1.0" encoding="utf-8"?>
<sst xmlns="http://schemas.openxmlformats.org/spreadsheetml/2006/main" count="80" uniqueCount="67">
  <si>
    <t>Меню</t>
  </si>
  <si>
    <t>№9</t>
  </si>
  <si>
    <t>мая 2023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</si>
  <si>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</si>
  <si>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</si>
  <si>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</si>
  <si>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</si>
  <si>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</si>
  <si>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</si>
  <si>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</si>
  <si>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</si>
  <si>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</si>
  <si>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</si>
  <si>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</si>
  <si>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</si>
  <si>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</si>
  <si>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</si>
  <si>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</si>
  <si>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</si>
  <si>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</si>
  <si>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</si>
  <si>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</si>
  <si>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</si>
  <si>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</si>
  <si>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</si>
  <si>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</si>
  <si>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</si>
  <si>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</si>
  <si>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</si>
  <si>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ТК</t>
  </si>
  <si>
    <t>закуска</t>
  </si>
  <si>
    <t>Масло сливочное, порциями/сыр порциями</t>
  </si>
  <si>
    <t>Закуска</t>
  </si>
  <si>
    <t>Оладьи с джемом/ суп молочный</t>
  </si>
  <si>
    <t>гор. Напиток</t>
  </si>
  <si>
    <t xml:space="preserve">Чай с сахаром 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</si>
  <si>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</si>
  <si>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</si>
  <si>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</si>
  <si>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</si>
  <si>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</si>
  <si>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</si>
  <si>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Обед</t>
  </si>
  <si>
    <t>Фрукты в асортименте (яблоко)/икра овощная</t>
  </si>
  <si>
    <t>150/60</t>
  </si>
  <si>
    <t>1 блюдо</t>
  </si>
  <si>
    <t>Суп картофельный с мясом/уха</t>
  </si>
  <si>
    <t>2 блюдо</t>
  </si>
  <si>
    <t>Запеканка куриная под сырной шапкой</t>
  </si>
  <si>
    <t>гарнир</t>
  </si>
  <si>
    <t xml:space="preserve">Картофель запеченный </t>
  </si>
  <si>
    <t>3 блюдо</t>
  </si>
  <si>
    <t>Компот из смеси фруктов и ягод (из смеси фруктов: яблоко, клубника, вишня, слива)</t>
  </si>
  <si>
    <t>Хлеб пшеничный</t>
  </si>
  <si>
    <t>Хлеб ржаной</t>
  </si>
  <si>
    <t xml:space="preserve">Полдник </t>
  </si>
  <si>
    <t>десерт</t>
  </si>
  <si>
    <t>Круасан/печенье</t>
  </si>
  <si>
    <t>Молоко/чай</t>
  </si>
  <si>
    <t xml:space="preserve">Фрукты в ассортименте </t>
  </si>
  <si>
    <t>Ужин</t>
  </si>
  <si>
    <t xml:space="preserve">2 блюдо </t>
  </si>
  <si>
    <t>Котлета мясная (говядина,  курица)</t>
  </si>
  <si>
    <t xml:space="preserve"> Каша перловая  рассыпчатая с масло/рис отварной</t>
  </si>
  <si>
    <t>напиток</t>
  </si>
  <si>
    <t>Кисломолочный/снежок,кефир</t>
  </si>
  <si>
    <t>Сок в ассортименте/чай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</si>
</sst>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right"/>
    </xf>
    <xf numFmtId="17" fontId="3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13" fillId="3" borderId="1" xfId="1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2" fillId="3" borderId="1" xfId="0" applyFont="1" applyFill="1" applyBorder="1" applyAlignment="1">
      <alignment horizontal="left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7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 2" xfId="1" xr:uid="{C9EFD76D-546B-49A7-BFF8-532FE41733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FEF7-EC08-473B-8386-63A3E1CB381E}">
  <dimension ref="B1:W34"/>
  <sheetViews>
    <sheetView tabSelected="1" workbookViewId="0">
      <selection sqref="A1:XFD1048576"/>
    </sheetView>
  </sheetViews>
  <sheetFormatPr defaultRowHeight="15" x14ac:dyDescent="0.25"/>
  <cols>
    <col min="2" max="2" width="22" bestFit="1" customWidth="1"/>
    <col min="3" max="3" width="19.7109375" style="1" bestFit="1" customWidth="1"/>
    <col min="4" max="4" width="22.5703125" bestFit="1" customWidth="1"/>
    <col min="5" max="5" width="56.85546875" bestFit="1" customWidth="1"/>
    <col min="6" max="6" width="12.5703125" bestFit="1" customWidth="1"/>
    <col min="7" max="8" width="9.7109375" bestFit="1" customWidth="1"/>
    <col min="9" max="9" width="14" bestFit="1" customWidth="1"/>
    <col min="10" max="10" width="22.5703125" customWidth="1"/>
    <col min="11" max="11" width="11.28515625" customWidth="1"/>
    <col min="21" max="22" width="11.140625" bestFit="1" customWidth="1"/>
  </cols>
  <sheetData>
    <row r="1" spans="2:23" x14ac:dyDescent="0.25">
      <c r="F1" s="2"/>
    </row>
    <row r="2" spans="2:23" ht="27" x14ac:dyDescent="0.35">
      <c r="B2" s="3" t="s">
        <v>0</v>
      </c>
      <c r="C2" s="4" t="s">
        <v>1</v>
      </c>
      <c r="D2" s="5">
        <v>25</v>
      </c>
      <c r="E2" s="6" t="s">
        <v>2</v>
      </c>
      <c r="F2" s="7"/>
      <c r="G2" s="8"/>
      <c r="J2" s="9"/>
      <c r="K2" s="10"/>
      <c r="L2" s="11"/>
    </row>
    <row r="3" spans="2:23" x14ac:dyDescent="0.25">
      <c r="B3" s="12"/>
      <c r="C3" s="13"/>
      <c r="D3" s="12"/>
      <c r="E3" s="12"/>
      <c r="F3" s="12"/>
      <c r="G3" s="11"/>
      <c r="H3" s="11"/>
      <c r="I3" s="11"/>
      <c r="J3" s="11"/>
      <c r="K3" s="11"/>
      <c r="L3" s="11"/>
    </row>
    <row r="4" spans="2:23" s="20" customFormat="1" ht="15.75" x14ac:dyDescent="0.25">
      <c r="B4" s="14" t="s">
        <v>3</v>
      </c>
      <c r="C4" s="15" t="s">
        <v>4</v>
      </c>
      <c r="D4" s="14" t="s">
        <v>5</v>
      </c>
      <c r="E4" s="16" t="s">
        <v>6</v>
      </c>
      <c r="F4" s="16" t="s">
        <v>7</v>
      </c>
      <c r="G4" s="16" t="s">
        <v>8</v>
      </c>
      <c r="H4" s="17"/>
      <c r="I4" s="17"/>
      <c r="J4" s="18" t="s">
        <v>9</v>
      </c>
      <c r="K4" s="16" t="s">
        <v>10</v>
      </c>
      <c r="L4" s="16"/>
      <c r="M4" s="19"/>
      <c r="N4" s="19"/>
      <c r="O4" s="19"/>
      <c r="P4" s="16" t="s">
        <v>11</v>
      </c>
      <c r="Q4" s="16"/>
      <c r="R4" s="16"/>
      <c r="S4" s="16"/>
      <c r="T4" s="16"/>
      <c r="U4" s="16"/>
      <c r="V4" s="16"/>
      <c r="W4" s="16"/>
    </row>
    <row r="5" spans="2:23" s="20" customFormat="1" ht="31.5" x14ac:dyDescent="0.25">
      <c r="B5" s="17"/>
      <c r="C5" s="21"/>
      <c r="D5" s="17"/>
      <c r="E5" s="17"/>
      <c r="F5" s="17"/>
      <c r="G5" s="22" t="s">
        <v>12</v>
      </c>
      <c r="H5" s="22" t="s">
        <v>13</v>
      </c>
      <c r="I5" s="22" t="s">
        <v>14</v>
      </c>
      <c r="J5" s="23"/>
      <c r="K5" s="22" t="s">
        <v>15</v>
      </c>
      <c r="L5" s="22" t="s">
        <v>16</v>
      </c>
      <c r="M5" s="22" t="s">
        <v>17</v>
      </c>
      <c r="N5" s="24" t="s">
        <v>18</v>
      </c>
      <c r="O5" s="22" t="s">
        <v>19</v>
      </c>
      <c r="P5" s="22" t="s">
        <v>20</v>
      </c>
      <c r="Q5" s="22" t="s">
        <v>21</v>
      </c>
      <c r="R5" s="22" t="s">
        <v>22</v>
      </c>
      <c r="S5" s="22" t="s">
        <v>23</v>
      </c>
      <c r="T5" s="22" t="s">
        <v>24</v>
      </c>
      <c r="U5" s="22" t="s">
        <v>25</v>
      </c>
      <c r="V5" s="22" t="s">
        <v>26</v>
      </c>
      <c r="W5" s="22" t="s">
        <v>27</v>
      </c>
    </row>
    <row r="6" spans="2:23" s="20" customFormat="1" ht="15.75" x14ac:dyDescent="0.25">
      <c r="B6" s="25" t="s">
        <v>28</v>
      </c>
      <c r="C6" s="26" t="s">
        <v>29</v>
      </c>
      <c r="D6" s="27" t="s">
        <v>30</v>
      </c>
      <c r="E6" s="28" t="s">
        <v>31</v>
      </c>
      <c r="F6" s="26">
        <v>20</v>
      </c>
      <c r="G6" s="29">
        <v>0.16</v>
      </c>
      <c r="H6" s="29">
        <v>14.44</v>
      </c>
      <c r="I6" s="29">
        <v>0.26</v>
      </c>
      <c r="J6" s="30">
        <v>130.86000000000001</v>
      </c>
      <c r="K6" s="31">
        <v>2E-3</v>
      </c>
      <c r="L6" s="31">
        <v>0</v>
      </c>
      <c r="M6" s="31">
        <v>0</v>
      </c>
      <c r="N6" s="31">
        <v>0.06</v>
      </c>
      <c r="O6" s="31">
        <v>0</v>
      </c>
      <c r="P6" s="31">
        <v>5.8</v>
      </c>
      <c r="Q6" s="31">
        <v>4</v>
      </c>
      <c r="R6" s="31">
        <v>0.6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</row>
    <row r="7" spans="2:23" s="20" customFormat="1" ht="15.75" x14ac:dyDescent="0.25">
      <c r="B7" s="32"/>
      <c r="C7" s="32">
        <v>301</v>
      </c>
      <c r="D7" s="32" t="s">
        <v>32</v>
      </c>
      <c r="E7" s="33" t="s">
        <v>33</v>
      </c>
      <c r="F7" s="32">
        <v>60</v>
      </c>
      <c r="G7" s="29">
        <v>2.67</v>
      </c>
      <c r="H7" s="29">
        <v>9.57</v>
      </c>
      <c r="I7" s="29">
        <v>17.809999999999999</v>
      </c>
      <c r="J7" s="30">
        <v>168.61</v>
      </c>
      <c r="K7" s="29">
        <v>0.02</v>
      </c>
      <c r="L7" s="29">
        <v>0.05</v>
      </c>
      <c r="M7" s="29">
        <v>0.26</v>
      </c>
      <c r="N7" s="29">
        <v>30</v>
      </c>
      <c r="O7" s="29">
        <v>0.14000000000000001</v>
      </c>
      <c r="P7" s="29">
        <v>39.340000000000003</v>
      </c>
      <c r="Q7" s="29">
        <v>43.43</v>
      </c>
      <c r="R7" s="29">
        <v>6.69</v>
      </c>
      <c r="S7" s="29">
        <v>0.3</v>
      </c>
      <c r="T7" s="29">
        <v>58.08</v>
      </c>
      <c r="U7" s="29">
        <v>2.5999999999999999E-3</v>
      </c>
      <c r="V7" s="29">
        <v>1.6000000000000001E-3</v>
      </c>
      <c r="W7" s="29">
        <v>0.01</v>
      </c>
    </row>
    <row r="8" spans="2:23" s="20" customFormat="1" ht="15.75" x14ac:dyDescent="0.25">
      <c r="B8" s="32"/>
      <c r="C8" s="32">
        <v>114</v>
      </c>
      <c r="D8" s="32" t="s">
        <v>34</v>
      </c>
      <c r="E8" s="34" t="s">
        <v>35</v>
      </c>
      <c r="F8" s="35">
        <v>200</v>
      </c>
      <c r="G8" s="31">
        <v>0.2</v>
      </c>
      <c r="H8" s="31">
        <v>0</v>
      </c>
      <c r="I8" s="31">
        <v>11</v>
      </c>
      <c r="J8" s="30">
        <v>44.8</v>
      </c>
      <c r="K8" s="31">
        <v>0</v>
      </c>
      <c r="L8" s="31">
        <v>0</v>
      </c>
      <c r="M8" s="31">
        <v>0.08</v>
      </c>
      <c r="N8" s="31">
        <v>0</v>
      </c>
      <c r="O8" s="31">
        <v>0</v>
      </c>
      <c r="P8" s="31">
        <v>13.56</v>
      </c>
      <c r="Q8" s="31">
        <v>7.66</v>
      </c>
      <c r="R8" s="31">
        <v>4.08</v>
      </c>
      <c r="S8" s="31">
        <v>0.8</v>
      </c>
      <c r="T8" s="31">
        <v>0.68</v>
      </c>
      <c r="U8" s="31">
        <v>0</v>
      </c>
      <c r="V8" s="31">
        <v>0</v>
      </c>
      <c r="W8" s="31">
        <v>0</v>
      </c>
    </row>
    <row r="9" spans="2:23" s="20" customFormat="1" ht="15.75" x14ac:dyDescent="0.25">
      <c r="B9" s="32"/>
      <c r="C9" s="36">
        <v>116</v>
      </c>
      <c r="D9" s="26" t="s">
        <v>36</v>
      </c>
      <c r="E9" s="37" t="s">
        <v>37</v>
      </c>
      <c r="F9" s="26">
        <v>30</v>
      </c>
      <c r="G9" s="29">
        <v>2.13</v>
      </c>
      <c r="H9" s="29">
        <v>0.21</v>
      </c>
      <c r="I9" s="29">
        <v>13.26</v>
      </c>
      <c r="J9" s="38">
        <v>72</v>
      </c>
      <c r="K9" s="29">
        <v>0.03</v>
      </c>
      <c r="L9" s="29">
        <v>0.01</v>
      </c>
      <c r="M9" s="29">
        <v>0</v>
      </c>
      <c r="N9" s="29">
        <v>0</v>
      </c>
      <c r="O9" s="29">
        <v>0</v>
      </c>
      <c r="P9" s="29">
        <v>11.1</v>
      </c>
      <c r="Q9" s="29">
        <v>65.400000000000006</v>
      </c>
      <c r="R9" s="29">
        <v>19.5</v>
      </c>
      <c r="S9" s="29">
        <v>0.84</v>
      </c>
      <c r="T9" s="29">
        <v>27.9</v>
      </c>
      <c r="U9" s="29">
        <v>1E-3</v>
      </c>
      <c r="V9" s="29">
        <v>2E-3</v>
      </c>
      <c r="W9" s="29">
        <v>0</v>
      </c>
    </row>
    <row r="10" spans="2:23" s="20" customFormat="1" ht="15.75" x14ac:dyDescent="0.25">
      <c r="B10" s="32"/>
      <c r="C10" s="26">
        <v>120</v>
      </c>
      <c r="D10" s="26" t="s">
        <v>38</v>
      </c>
      <c r="E10" s="37" t="s">
        <v>39</v>
      </c>
      <c r="F10" s="26">
        <v>20</v>
      </c>
      <c r="G10" s="29">
        <v>1.1399999999999999</v>
      </c>
      <c r="H10" s="29">
        <v>0.22</v>
      </c>
      <c r="I10" s="29">
        <v>7.44</v>
      </c>
      <c r="J10" s="38">
        <v>36.26</v>
      </c>
      <c r="K10" s="29">
        <v>0.02</v>
      </c>
      <c r="L10" s="29">
        <v>2.4E-2</v>
      </c>
      <c r="M10" s="29">
        <v>0.08</v>
      </c>
      <c r="N10" s="29">
        <v>0</v>
      </c>
      <c r="O10" s="29">
        <v>0</v>
      </c>
      <c r="P10" s="29">
        <v>6.8</v>
      </c>
      <c r="Q10" s="29">
        <v>24</v>
      </c>
      <c r="R10" s="29">
        <v>8.1999999999999993</v>
      </c>
      <c r="S10" s="29">
        <v>0.46</v>
      </c>
      <c r="T10" s="29">
        <v>73.5</v>
      </c>
      <c r="U10" s="29">
        <v>2E-3</v>
      </c>
      <c r="V10" s="29">
        <v>2E-3</v>
      </c>
      <c r="W10" s="29">
        <v>1.2E-2</v>
      </c>
    </row>
    <row r="11" spans="2:23" s="20" customFormat="1" ht="15.75" x14ac:dyDescent="0.25">
      <c r="B11" s="32"/>
      <c r="C11" s="26"/>
      <c r="D11" s="26"/>
      <c r="E11" s="39" t="s">
        <v>40</v>
      </c>
      <c r="F11" s="40">
        <f>SUM(F6:F10)</f>
        <v>330</v>
      </c>
      <c r="G11" s="26">
        <f>G6+G7+G8+G9+G10</f>
        <v>6.3</v>
      </c>
      <c r="H11" s="26">
        <f>H6+H7+H8+H9+H10</f>
        <v>24.439999999999998</v>
      </c>
      <c r="I11" s="26">
        <f>I6+I7+I8+I9+I10</f>
        <v>49.769999999999996</v>
      </c>
      <c r="J11" s="41">
        <f>J6+J7+J8+J9+J10</f>
        <v>452.53000000000003</v>
      </c>
      <c r="K11" s="26">
        <f>K6+K7+K8+K9+K10</f>
        <v>7.1999999999999995E-2</v>
      </c>
      <c r="L11" s="26">
        <f t="shared" ref="L11:W11" si="0">L6+L7+L8+L9+L10</f>
        <v>8.4000000000000005E-2</v>
      </c>
      <c r="M11" s="26">
        <f t="shared" si="0"/>
        <v>0.42000000000000004</v>
      </c>
      <c r="N11" s="26">
        <f t="shared" si="0"/>
        <v>30.06</v>
      </c>
      <c r="O11" s="26">
        <f t="shared" si="0"/>
        <v>0.14000000000000001</v>
      </c>
      <c r="P11" s="26">
        <f t="shared" si="0"/>
        <v>76.599999999999994</v>
      </c>
      <c r="Q11" s="26">
        <f t="shared" si="0"/>
        <v>144.49</v>
      </c>
      <c r="R11" s="26">
        <f t="shared" si="0"/>
        <v>39.07</v>
      </c>
      <c r="S11" s="26">
        <f t="shared" si="0"/>
        <v>2.4</v>
      </c>
      <c r="T11" s="26">
        <f t="shared" si="0"/>
        <v>160.16</v>
      </c>
      <c r="U11" s="26">
        <f t="shared" si="0"/>
        <v>5.5999999999999999E-3</v>
      </c>
      <c r="V11" s="26">
        <f t="shared" si="0"/>
        <v>5.5999999999999999E-3</v>
      </c>
      <c r="W11" s="26">
        <f t="shared" si="0"/>
        <v>2.1999999999999999E-2</v>
      </c>
    </row>
    <row r="12" spans="2:23" s="20" customFormat="1" ht="15.75" x14ac:dyDescent="0.25">
      <c r="B12" s="32"/>
      <c r="C12" s="26"/>
      <c r="D12" s="26"/>
      <c r="E12" s="39" t="s">
        <v>41</v>
      </c>
      <c r="F12" s="26"/>
      <c r="G12" s="29"/>
      <c r="H12" s="29"/>
      <c r="I12" s="29"/>
      <c r="J12" s="42">
        <f>J11/23.5</f>
        <v>19.256595744680851</v>
      </c>
      <c r="K12" s="29"/>
      <c r="L12" s="43"/>
      <c r="M12" s="43"/>
      <c r="N12" s="43"/>
      <c r="O12" s="43"/>
      <c r="P12" s="43"/>
      <c r="Q12" s="43"/>
      <c r="R12" s="44"/>
      <c r="S12" s="43"/>
      <c r="T12" s="43"/>
      <c r="U12" s="43"/>
      <c r="V12" s="43"/>
      <c r="W12" s="43"/>
    </row>
    <row r="13" spans="2:23" s="20" customFormat="1" ht="15.75" x14ac:dyDescent="0.25">
      <c r="B13" s="32" t="s">
        <v>42</v>
      </c>
      <c r="C13" s="26">
        <v>24</v>
      </c>
      <c r="D13" s="32" t="s">
        <v>30</v>
      </c>
      <c r="E13" s="45" t="s">
        <v>43</v>
      </c>
      <c r="F13" s="32" t="s">
        <v>44</v>
      </c>
      <c r="G13" s="31">
        <v>0.6</v>
      </c>
      <c r="H13" s="31">
        <v>0</v>
      </c>
      <c r="I13" s="31">
        <v>16.95</v>
      </c>
      <c r="J13" s="30">
        <v>69</v>
      </c>
      <c r="K13" s="31">
        <v>0.01</v>
      </c>
      <c r="L13" s="31">
        <v>0.03</v>
      </c>
      <c r="M13" s="31">
        <v>19.5</v>
      </c>
      <c r="N13" s="31">
        <v>0</v>
      </c>
      <c r="O13" s="31">
        <v>0</v>
      </c>
      <c r="P13" s="31">
        <v>24</v>
      </c>
      <c r="Q13" s="31">
        <v>16.5</v>
      </c>
      <c r="R13" s="31">
        <v>13.5</v>
      </c>
      <c r="S13" s="31">
        <v>3.3</v>
      </c>
      <c r="T13" s="31">
        <v>417</v>
      </c>
      <c r="U13" s="31">
        <v>3.0000000000000001E-3</v>
      </c>
      <c r="V13" s="31">
        <v>5.0000000000000001E-4</v>
      </c>
      <c r="W13" s="31">
        <v>1.23</v>
      </c>
    </row>
    <row r="14" spans="2:23" s="20" customFormat="1" ht="15.75" x14ac:dyDescent="0.25">
      <c r="B14" s="32"/>
      <c r="C14" s="26">
        <v>37</v>
      </c>
      <c r="D14" s="32" t="s">
        <v>45</v>
      </c>
      <c r="E14" s="46" t="s">
        <v>46</v>
      </c>
      <c r="F14" s="47">
        <v>200</v>
      </c>
      <c r="G14" s="43">
        <v>6</v>
      </c>
      <c r="H14" s="43">
        <v>5.4</v>
      </c>
      <c r="I14" s="43">
        <v>10.8</v>
      </c>
      <c r="J14" s="48">
        <v>115.6</v>
      </c>
      <c r="K14" s="43">
        <v>0.1</v>
      </c>
      <c r="L14" s="43">
        <v>0.1</v>
      </c>
      <c r="M14" s="43">
        <v>10.7</v>
      </c>
      <c r="N14" s="43">
        <v>162</v>
      </c>
      <c r="O14" s="43">
        <v>0</v>
      </c>
      <c r="P14" s="43">
        <v>33.14</v>
      </c>
      <c r="Q14" s="43">
        <v>77.040000000000006</v>
      </c>
      <c r="R14" s="43">
        <v>27.32</v>
      </c>
      <c r="S14" s="43">
        <v>1.02</v>
      </c>
      <c r="T14" s="43">
        <v>565.79999999999995</v>
      </c>
      <c r="U14" s="43">
        <v>6.0000000000000001E-3</v>
      </c>
      <c r="V14" s="43">
        <v>0</v>
      </c>
      <c r="W14" s="43">
        <v>0.05</v>
      </c>
    </row>
    <row r="15" spans="2:23" s="20" customFormat="1" ht="15.75" x14ac:dyDescent="0.25">
      <c r="B15" s="49"/>
      <c r="C15" s="26">
        <v>240</v>
      </c>
      <c r="D15" s="32" t="s">
        <v>47</v>
      </c>
      <c r="E15" s="46" t="s">
        <v>48</v>
      </c>
      <c r="F15" s="32">
        <v>90</v>
      </c>
      <c r="G15" s="31">
        <v>20.170000000000002</v>
      </c>
      <c r="H15" s="31">
        <v>20.309999999999999</v>
      </c>
      <c r="I15" s="31">
        <v>2.09</v>
      </c>
      <c r="J15" s="30">
        <v>274</v>
      </c>
      <c r="K15" s="31">
        <v>7.0000000000000007E-2</v>
      </c>
      <c r="L15" s="31">
        <v>0.18</v>
      </c>
      <c r="M15" s="31">
        <v>1.5</v>
      </c>
      <c r="N15" s="31">
        <v>225</v>
      </c>
      <c r="O15" s="31">
        <v>0.42</v>
      </c>
      <c r="P15" s="31">
        <v>157.65</v>
      </c>
      <c r="Q15" s="31">
        <v>222.58</v>
      </c>
      <c r="R15" s="31">
        <v>26.64</v>
      </c>
      <c r="S15" s="31">
        <v>1.51</v>
      </c>
      <c r="T15" s="31">
        <v>237.86</v>
      </c>
      <c r="U15" s="31">
        <v>0</v>
      </c>
      <c r="V15" s="31">
        <v>0</v>
      </c>
      <c r="W15" s="43">
        <v>0.16</v>
      </c>
    </row>
    <row r="16" spans="2:23" s="20" customFormat="1" ht="15.75" x14ac:dyDescent="0.25">
      <c r="B16" s="50"/>
      <c r="C16" s="26">
        <v>52</v>
      </c>
      <c r="D16" s="26" t="s">
        <v>49</v>
      </c>
      <c r="E16" s="51" t="s">
        <v>50</v>
      </c>
      <c r="F16" s="26">
        <v>150</v>
      </c>
      <c r="G16" s="36">
        <v>3.15</v>
      </c>
      <c r="H16" s="36">
        <v>4.5</v>
      </c>
      <c r="I16" s="36">
        <v>17.55</v>
      </c>
      <c r="J16" s="48">
        <v>122.85</v>
      </c>
      <c r="K16" s="29">
        <v>0.16</v>
      </c>
      <c r="L16" s="29">
        <v>0.11</v>
      </c>
      <c r="M16" s="29">
        <v>25.3</v>
      </c>
      <c r="N16" s="29">
        <v>15</v>
      </c>
      <c r="O16" s="29">
        <v>0.03</v>
      </c>
      <c r="P16" s="29">
        <v>16.260000000000002</v>
      </c>
      <c r="Q16" s="29">
        <v>94.6</v>
      </c>
      <c r="R16" s="29">
        <v>35.32</v>
      </c>
      <c r="S16" s="29">
        <v>15.9</v>
      </c>
      <c r="T16" s="29">
        <v>807.75</v>
      </c>
      <c r="U16" s="29">
        <v>8.0000000000000002E-3</v>
      </c>
      <c r="V16" s="29">
        <v>1E-3</v>
      </c>
      <c r="W16" s="29">
        <v>4.4999999999999998E-2</v>
      </c>
    </row>
    <row r="17" spans="2:23" s="20" customFormat="1" ht="31.5" x14ac:dyDescent="0.25">
      <c r="B17" s="50"/>
      <c r="C17" s="36">
        <v>216</v>
      </c>
      <c r="D17" s="32" t="s">
        <v>51</v>
      </c>
      <c r="E17" s="46" t="s">
        <v>52</v>
      </c>
      <c r="F17" s="32">
        <v>200</v>
      </c>
      <c r="G17" s="31">
        <v>0.26</v>
      </c>
      <c r="H17" s="31">
        <v>0</v>
      </c>
      <c r="I17" s="31">
        <v>15.46</v>
      </c>
      <c r="J17" s="30">
        <v>62</v>
      </c>
      <c r="K17" s="29">
        <v>0</v>
      </c>
      <c r="L17" s="29">
        <v>0</v>
      </c>
      <c r="M17" s="29">
        <v>4.4000000000000004</v>
      </c>
      <c r="N17" s="29">
        <v>0</v>
      </c>
      <c r="O17" s="29">
        <v>0</v>
      </c>
      <c r="P17" s="29">
        <v>0.4</v>
      </c>
      <c r="Q17" s="29">
        <v>0</v>
      </c>
      <c r="R17" s="29">
        <v>0</v>
      </c>
      <c r="S17" s="29">
        <v>0.04</v>
      </c>
      <c r="T17" s="29">
        <v>0.36</v>
      </c>
      <c r="U17" s="29">
        <v>0</v>
      </c>
      <c r="V17" s="29">
        <v>0</v>
      </c>
      <c r="W17" s="31"/>
    </row>
    <row r="18" spans="2:23" s="20" customFormat="1" ht="15.75" x14ac:dyDescent="0.25">
      <c r="B18" s="50"/>
      <c r="C18" s="43">
        <v>119</v>
      </c>
      <c r="D18" s="32" t="s">
        <v>36</v>
      </c>
      <c r="E18" s="45" t="s">
        <v>53</v>
      </c>
      <c r="F18" s="35">
        <v>20</v>
      </c>
      <c r="G18" s="31">
        <v>1.4</v>
      </c>
      <c r="H18" s="31">
        <v>0.14000000000000001</v>
      </c>
      <c r="I18" s="31">
        <v>8.8000000000000007</v>
      </c>
      <c r="J18" s="30">
        <v>48</v>
      </c>
      <c r="K18" s="31">
        <v>0.02</v>
      </c>
      <c r="L18" s="31">
        <v>6.0000000000000001E-3</v>
      </c>
      <c r="M18" s="31">
        <v>0</v>
      </c>
      <c r="N18" s="31">
        <v>0</v>
      </c>
      <c r="O18" s="31">
        <v>0</v>
      </c>
      <c r="P18" s="31">
        <v>7.4</v>
      </c>
      <c r="Q18" s="31">
        <v>43.6</v>
      </c>
      <c r="R18" s="31">
        <v>13</v>
      </c>
      <c r="S18" s="31">
        <v>0.56000000000000005</v>
      </c>
      <c r="T18" s="31">
        <v>18.600000000000001</v>
      </c>
      <c r="U18" s="31">
        <v>5.9999999999999995E-4</v>
      </c>
      <c r="V18" s="31">
        <v>1E-3</v>
      </c>
      <c r="W18" s="31">
        <v>0</v>
      </c>
    </row>
    <row r="19" spans="2:23" s="20" customFormat="1" ht="15.75" x14ac:dyDescent="0.25">
      <c r="B19" s="50"/>
      <c r="C19" s="32">
        <v>120</v>
      </c>
      <c r="D19" s="32" t="s">
        <v>38</v>
      </c>
      <c r="E19" s="45" t="s">
        <v>54</v>
      </c>
      <c r="F19" s="26">
        <v>20</v>
      </c>
      <c r="G19" s="29">
        <v>1.1399999999999999</v>
      </c>
      <c r="H19" s="29">
        <v>0.22</v>
      </c>
      <c r="I19" s="29">
        <v>7.44</v>
      </c>
      <c r="J19" s="38">
        <v>36.26</v>
      </c>
      <c r="K19" s="29">
        <v>0.02</v>
      </c>
      <c r="L19" s="29">
        <v>2.4E-2</v>
      </c>
      <c r="M19" s="29">
        <v>0.08</v>
      </c>
      <c r="N19" s="29">
        <v>0</v>
      </c>
      <c r="O19" s="29">
        <v>0</v>
      </c>
      <c r="P19" s="29">
        <v>6.8</v>
      </c>
      <c r="Q19" s="29">
        <v>24</v>
      </c>
      <c r="R19" s="29">
        <v>8.1999999999999993</v>
      </c>
      <c r="S19" s="29">
        <v>0.46</v>
      </c>
      <c r="T19" s="29">
        <v>73.5</v>
      </c>
      <c r="U19" s="29">
        <v>2E-3</v>
      </c>
      <c r="V19" s="29">
        <v>2E-3</v>
      </c>
      <c r="W19" s="31">
        <v>1.2E-2</v>
      </c>
    </row>
    <row r="20" spans="2:23" s="20" customFormat="1" ht="15.75" x14ac:dyDescent="0.25">
      <c r="B20" s="50"/>
      <c r="C20" s="26"/>
      <c r="D20" s="26"/>
      <c r="E20" s="52" t="s">
        <v>40</v>
      </c>
      <c r="F20" s="40">
        <f>SUM(F13:F19)</f>
        <v>680</v>
      </c>
      <c r="G20" s="26">
        <f t="shared" ref="G20:I20" si="1">G13+G14+G15+G16+G17+G18+G19</f>
        <v>32.72</v>
      </c>
      <c r="H20" s="26">
        <f t="shared" si="1"/>
        <v>30.57</v>
      </c>
      <c r="I20" s="26">
        <f t="shared" si="1"/>
        <v>79.09</v>
      </c>
      <c r="J20" s="41">
        <f>J13+J14+J15+J16+J17+J18+J19</f>
        <v>727.71</v>
      </c>
      <c r="K20" s="26">
        <f t="shared" ref="K20:V20" si="2">K13+K14+K15+K16+K17+K18+K19</f>
        <v>0.38</v>
      </c>
      <c r="L20" s="26">
        <f t="shared" si="2"/>
        <v>0.45</v>
      </c>
      <c r="M20" s="26">
        <f t="shared" si="2"/>
        <v>61.48</v>
      </c>
      <c r="N20" s="26">
        <f t="shared" si="2"/>
        <v>402</v>
      </c>
      <c r="O20" s="26">
        <f t="shared" si="2"/>
        <v>0.44999999999999996</v>
      </c>
      <c r="P20" s="26">
        <f t="shared" si="2"/>
        <v>245.65000000000003</v>
      </c>
      <c r="Q20" s="26">
        <f t="shared" si="2"/>
        <v>478.32000000000005</v>
      </c>
      <c r="R20" s="26">
        <f t="shared" si="2"/>
        <v>123.98</v>
      </c>
      <c r="S20" s="26">
        <f t="shared" si="2"/>
        <v>22.79</v>
      </c>
      <c r="T20" s="26">
        <f t="shared" si="2"/>
        <v>2120.87</v>
      </c>
      <c r="U20" s="26">
        <f t="shared" si="2"/>
        <v>1.9599999999999999E-2</v>
      </c>
      <c r="V20" s="26">
        <f t="shared" si="2"/>
        <v>4.5000000000000005E-3</v>
      </c>
      <c r="W20" s="32">
        <f t="shared" ref="W20" si="3">SUM(W14:W19)</f>
        <v>0.26700000000000002</v>
      </c>
    </row>
    <row r="21" spans="2:23" s="20" customFormat="1" ht="15.75" x14ac:dyDescent="0.25">
      <c r="B21" s="50"/>
      <c r="C21" s="53"/>
      <c r="D21" s="53"/>
      <c r="E21" s="52" t="s">
        <v>41</v>
      </c>
      <c r="F21" s="26"/>
      <c r="G21" s="26"/>
      <c r="H21" s="26"/>
      <c r="I21" s="26"/>
      <c r="J21" s="41">
        <f>J20/23.5</f>
        <v>30.966382978723406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49"/>
    </row>
    <row r="22" spans="2:23" ht="15.75" x14ac:dyDescent="0.25">
      <c r="B22" s="32" t="s">
        <v>55</v>
      </c>
      <c r="C22" s="32">
        <v>507</v>
      </c>
      <c r="D22" s="32" t="s">
        <v>56</v>
      </c>
      <c r="E22" s="33" t="s">
        <v>57</v>
      </c>
      <c r="F22" s="32">
        <v>50</v>
      </c>
      <c r="G22" s="31">
        <v>2.89</v>
      </c>
      <c r="H22" s="31">
        <v>8.15</v>
      </c>
      <c r="I22" s="31">
        <v>23</v>
      </c>
      <c r="J22" s="38">
        <v>281</v>
      </c>
      <c r="K22" s="31">
        <v>7.0000000000000007E-2</v>
      </c>
      <c r="L22" s="31">
        <v>0</v>
      </c>
      <c r="M22" s="31">
        <v>0</v>
      </c>
      <c r="N22" s="31">
        <v>57.1</v>
      </c>
      <c r="O22" s="31">
        <v>0</v>
      </c>
      <c r="P22" s="31">
        <v>0.35</v>
      </c>
      <c r="Q22" s="31">
        <v>7.7</v>
      </c>
      <c r="R22" s="31">
        <v>38.200000000000003</v>
      </c>
      <c r="S22" s="31">
        <v>6.07</v>
      </c>
      <c r="T22" s="31">
        <v>0.33</v>
      </c>
      <c r="U22" s="31">
        <v>0</v>
      </c>
      <c r="V22" s="31">
        <v>0</v>
      </c>
      <c r="W22" s="31">
        <v>0</v>
      </c>
    </row>
    <row r="23" spans="2:23" ht="15.75" x14ac:dyDescent="0.25">
      <c r="B23" s="32"/>
      <c r="C23" s="32">
        <v>515</v>
      </c>
      <c r="D23" s="32" t="s">
        <v>51</v>
      </c>
      <c r="E23" s="33" t="s">
        <v>58</v>
      </c>
      <c r="F23" s="32">
        <v>200</v>
      </c>
      <c r="G23" s="31">
        <v>4.93</v>
      </c>
      <c r="H23" s="31">
        <v>4.3</v>
      </c>
      <c r="I23" s="31">
        <v>9.6</v>
      </c>
      <c r="J23" s="38">
        <v>99.4</v>
      </c>
      <c r="K23" s="31">
        <v>0.08</v>
      </c>
      <c r="L23" s="31">
        <v>0</v>
      </c>
      <c r="M23" s="31">
        <v>0.87</v>
      </c>
      <c r="N23" s="31">
        <v>35.200000000000003</v>
      </c>
      <c r="O23" s="31">
        <v>0</v>
      </c>
      <c r="P23" s="31">
        <v>2.5</v>
      </c>
      <c r="Q23" s="31">
        <v>1.8</v>
      </c>
      <c r="R23" s="31">
        <v>14</v>
      </c>
      <c r="S23" s="31">
        <v>0.2</v>
      </c>
      <c r="T23" s="31">
        <v>0</v>
      </c>
      <c r="U23" s="31">
        <v>0</v>
      </c>
      <c r="V23" s="31">
        <v>0</v>
      </c>
      <c r="W23" s="31">
        <v>0</v>
      </c>
    </row>
    <row r="24" spans="2:23" ht="15.75" x14ac:dyDescent="0.25">
      <c r="B24" s="49"/>
      <c r="C24" s="32">
        <v>27</v>
      </c>
      <c r="D24" s="32" t="s">
        <v>30</v>
      </c>
      <c r="E24" s="34" t="s">
        <v>59</v>
      </c>
      <c r="F24" s="35">
        <v>100</v>
      </c>
      <c r="G24" s="31">
        <v>0.8</v>
      </c>
      <c r="H24" s="31">
        <v>0.3</v>
      </c>
      <c r="I24" s="31">
        <v>9.6</v>
      </c>
      <c r="J24" s="30">
        <v>49</v>
      </c>
      <c r="K24" s="31">
        <v>0.06</v>
      </c>
      <c r="L24" s="31">
        <v>0.04</v>
      </c>
      <c r="M24" s="31">
        <v>10</v>
      </c>
      <c r="N24" s="31">
        <v>20</v>
      </c>
      <c r="O24" s="31">
        <v>0</v>
      </c>
      <c r="P24" s="31">
        <v>20</v>
      </c>
      <c r="Q24" s="31">
        <v>20</v>
      </c>
      <c r="R24" s="31">
        <v>9</v>
      </c>
      <c r="S24" s="31">
        <v>0.5</v>
      </c>
      <c r="T24" s="31">
        <v>214</v>
      </c>
      <c r="U24" s="31">
        <v>4.0000000000000001E-3</v>
      </c>
      <c r="V24" s="31">
        <v>1E-4</v>
      </c>
      <c r="W24" s="29">
        <v>0</v>
      </c>
    </row>
    <row r="25" spans="2:23" ht="15.75" x14ac:dyDescent="0.25">
      <c r="B25" s="49"/>
      <c r="C25" s="32"/>
      <c r="D25" s="32"/>
      <c r="E25" s="39" t="s">
        <v>40</v>
      </c>
      <c r="F25" s="25">
        <f>SUM(F22:F24)</f>
        <v>350</v>
      </c>
      <c r="G25" s="31">
        <f>G22+G24</f>
        <v>3.6900000000000004</v>
      </c>
      <c r="H25" s="31">
        <f t="shared" ref="H25:W25" si="4">H22+H24</f>
        <v>8.4500000000000011</v>
      </c>
      <c r="I25" s="31">
        <f t="shared" si="4"/>
        <v>32.6</v>
      </c>
      <c r="J25" s="38">
        <f>J22+J24+J23</f>
        <v>429.4</v>
      </c>
      <c r="K25" s="31">
        <f t="shared" si="4"/>
        <v>0.13</v>
      </c>
      <c r="L25" s="31">
        <f t="shared" si="4"/>
        <v>0.04</v>
      </c>
      <c r="M25" s="31">
        <f t="shared" si="4"/>
        <v>10</v>
      </c>
      <c r="N25" s="31">
        <f t="shared" si="4"/>
        <v>77.099999999999994</v>
      </c>
      <c r="O25" s="31">
        <f t="shared" si="4"/>
        <v>0</v>
      </c>
      <c r="P25" s="31">
        <f t="shared" si="4"/>
        <v>20.350000000000001</v>
      </c>
      <c r="Q25" s="31">
        <f t="shared" si="4"/>
        <v>27.7</v>
      </c>
      <c r="R25" s="31">
        <f t="shared" si="4"/>
        <v>47.2</v>
      </c>
      <c r="S25" s="31">
        <f t="shared" si="4"/>
        <v>6.57</v>
      </c>
      <c r="T25" s="31">
        <f t="shared" si="4"/>
        <v>214.33</v>
      </c>
      <c r="U25" s="31">
        <f t="shared" si="4"/>
        <v>4.0000000000000001E-3</v>
      </c>
      <c r="V25" s="31">
        <f t="shared" si="4"/>
        <v>1E-4</v>
      </c>
      <c r="W25" s="31">
        <f t="shared" si="4"/>
        <v>0</v>
      </c>
    </row>
    <row r="26" spans="2:23" ht="15.75" x14ac:dyDescent="0.25">
      <c r="B26" s="49"/>
      <c r="C26" s="49"/>
      <c r="D26" s="49"/>
      <c r="E26" s="39" t="s">
        <v>41</v>
      </c>
      <c r="F26" s="49"/>
      <c r="G26" s="32"/>
      <c r="H26" s="32"/>
      <c r="I26" s="32"/>
      <c r="J26" s="41">
        <f>J25*100/2350</f>
        <v>18.272340425531915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spans="2:23" ht="15.75" x14ac:dyDescent="0.25">
      <c r="B27" s="32" t="s">
        <v>60</v>
      </c>
      <c r="C27" s="32">
        <v>152</v>
      </c>
      <c r="D27" s="32" t="s">
        <v>61</v>
      </c>
      <c r="E27" s="34" t="s">
        <v>62</v>
      </c>
      <c r="F27" s="35">
        <v>90</v>
      </c>
      <c r="G27" s="54">
        <v>17.25</v>
      </c>
      <c r="H27" s="54">
        <v>14.98</v>
      </c>
      <c r="I27" s="54">
        <v>7.87</v>
      </c>
      <c r="J27" s="55">
        <v>235.78</v>
      </c>
      <c r="K27" s="54">
        <v>7.0000000000000007E-2</v>
      </c>
      <c r="L27" s="54">
        <v>0.12</v>
      </c>
      <c r="M27" s="54">
        <v>0.81</v>
      </c>
      <c r="N27" s="54">
        <v>10</v>
      </c>
      <c r="O27" s="54">
        <v>0.02</v>
      </c>
      <c r="P27" s="54">
        <v>24.88</v>
      </c>
      <c r="Q27" s="54">
        <v>155.37</v>
      </c>
      <c r="R27" s="54">
        <v>19.91</v>
      </c>
      <c r="S27" s="54">
        <v>1.72</v>
      </c>
      <c r="T27" s="54">
        <v>234.74</v>
      </c>
      <c r="U27" s="54">
        <v>5.0000000000000001E-3</v>
      </c>
      <c r="V27" s="54">
        <v>8.9999999999999998E-4</v>
      </c>
      <c r="W27" s="54">
        <v>0.08</v>
      </c>
    </row>
    <row r="28" spans="2:23" ht="15.75" x14ac:dyDescent="0.25">
      <c r="B28" s="32"/>
      <c r="C28" s="32">
        <v>55</v>
      </c>
      <c r="D28" s="32" t="s">
        <v>49</v>
      </c>
      <c r="E28" s="46" t="s">
        <v>63</v>
      </c>
      <c r="F28" s="32">
        <v>150</v>
      </c>
      <c r="G28" s="43">
        <v>3.6</v>
      </c>
      <c r="H28" s="43">
        <v>4.95</v>
      </c>
      <c r="I28" s="43">
        <v>24.6</v>
      </c>
      <c r="J28" s="48">
        <v>156.6</v>
      </c>
      <c r="K28" s="43">
        <v>0.03</v>
      </c>
      <c r="L28" s="43">
        <v>0.03</v>
      </c>
      <c r="M28" s="43">
        <v>0</v>
      </c>
      <c r="N28" s="43">
        <v>0</v>
      </c>
      <c r="O28" s="43">
        <v>0</v>
      </c>
      <c r="P28" s="43">
        <v>19.16</v>
      </c>
      <c r="Q28" s="43">
        <v>158.46</v>
      </c>
      <c r="R28" s="43">
        <v>19.62</v>
      </c>
      <c r="S28" s="43">
        <v>0.87</v>
      </c>
      <c r="T28" s="43">
        <v>86.82</v>
      </c>
      <c r="U28" s="43">
        <v>0</v>
      </c>
      <c r="V28" s="43">
        <v>2.4E-2</v>
      </c>
      <c r="W28" s="43">
        <v>0.03</v>
      </c>
    </row>
    <row r="29" spans="2:23" ht="15.75" x14ac:dyDescent="0.25">
      <c r="B29" s="32"/>
      <c r="C29" s="26"/>
      <c r="D29" s="32" t="s">
        <v>64</v>
      </c>
      <c r="E29" s="46" t="s">
        <v>65</v>
      </c>
      <c r="F29" s="35">
        <v>100</v>
      </c>
      <c r="G29" s="43">
        <v>2.8</v>
      </c>
      <c r="H29" s="43">
        <v>2.5</v>
      </c>
      <c r="I29" s="43">
        <v>11</v>
      </c>
      <c r="J29" s="48">
        <v>78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29"/>
    </row>
    <row r="30" spans="2:23" ht="15.75" x14ac:dyDescent="0.25">
      <c r="B30" s="49"/>
      <c r="C30" s="32">
        <v>518</v>
      </c>
      <c r="D30" s="26" t="s">
        <v>51</v>
      </c>
      <c r="E30" s="33" t="s">
        <v>66</v>
      </c>
      <c r="F30" s="32">
        <v>200</v>
      </c>
      <c r="G30" s="31">
        <v>0.51</v>
      </c>
      <c r="H30" s="31">
        <v>0</v>
      </c>
      <c r="I30" s="31">
        <v>33</v>
      </c>
      <c r="J30" s="38">
        <v>125</v>
      </c>
      <c r="K30" s="31">
        <v>0.04</v>
      </c>
      <c r="L30" s="31">
        <v>0</v>
      </c>
      <c r="M30" s="31">
        <v>4</v>
      </c>
      <c r="N30" s="31">
        <v>0</v>
      </c>
      <c r="O30" s="31">
        <v>0</v>
      </c>
      <c r="P30" s="31">
        <v>10.4</v>
      </c>
      <c r="Q30" s="31">
        <v>30</v>
      </c>
      <c r="R30" s="31">
        <v>24</v>
      </c>
      <c r="S30" s="31">
        <v>0.2</v>
      </c>
      <c r="T30" s="31">
        <v>0</v>
      </c>
      <c r="U30" s="31">
        <v>0</v>
      </c>
      <c r="V30" s="31">
        <v>0</v>
      </c>
      <c r="W30" s="31">
        <v>0</v>
      </c>
    </row>
    <row r="31" spans="2:23" ht="15.75" x14ac:dyDescent="0.25">
      <c r="B31" s="49"/>
      <c r="C31" s="32"/>
      <c r="D31" s="26"/>
      <c r="E31" s="39" t="s">
        <v>40</v>
      </c>
      <c r="F31" s="25">
        <f>SUM(F27:F30)</f>
        <v>540</v>
      </c>
      <c r="G31" s="25">
        <f t="shared" ref="G31:W31" si="5">SUM(G27:G30)</f>
        <v>24.160000000000004</v>
      </c>
      <c r="H31" s="25">
        <f t="shared" si="5"/>
        <v>22.43</v>
      </c>
      <c r="I31" s="25">
        <f t="shared" si="5"/>
        <v>76.47</v>
      </c>
      <c r="J31" s="56">
        <f t="shared" si="5"/>
        <v>595.38</v>
      </c>
      <c r="K31" s="25">
        <f t="shared" si="5"/>
        <v>0.14000000000000001</v>
      </c>
      <c r="L31" s="25">
        <f t="shared" si="5"/>
        <v>0.15</v>
      </c>
      <c r="M31" s="25">
        <f t="shared" si="5"/>
        <v>4.8100000000000005</v>
      </c>
      <c r="N31" s="25">
        <f t="shared" si="5"/>
        <v>10</v>
      </c>
      <c r="O31" s="25">
        <f t="shared" si="5"/>
        <v>0.02</v>
      </c>
      <c r="P31" s="25">
        <f t="shared" si="5"/>
        <v>54.44</v>
      </c>
      <c r="Q31" s="25">
        <f t="shared" si="5"/>
        <v>343.83000000000004</v>
      </c>
      <c r="R31" s="25">
        <f t="shared" si="5"/>
        <v>63.53</v>
      </c>
      <c r="S31" s="25">
        <f t="shared" si="5"/>
        <v>2.79</v>
      </c>
      <c r="T31" s="25">
        <f t="shared" si="5"/>
        <v>321.56</v>
      </c>
      <c r="U31" s="25">
        <f t="shared" si="5"/>
        <v>5.0000000000000001E-3</v>
      </c>
      <c r="V31" s="25">
        <f t="shared" si="5"/>
        <v>2.4900000000000002E-2</v>
      </c>
      <c r="W31" s="25">
        <f t="shared" si="5"/>
        <v>0.11</v>
      </c>
    </row>
    <row r="32" spans="2:23" ht="15.75" x14ac:dyDescent="0.25">
      <c r="B32" s="49"/>
      <c r="C32" s="49"/>
      <c r="D32" s="49"/>
      <c r="E32" s="39" t="s">
        <v>41</v>
      </c>
      <c r="F32" s="49">
        <v>0</v>
      </c>
      <c r="G32" s="32"/>
      <c r="H32" s="32"/>
      <c r="I32" s="32"/>
      <c r="J32" s="41">
        <f>J31*100/2350</f>
        <v>25.335319148936172</v>
      </c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</row>
    <row r="33" spans="2:23" ht="26.25" x14ac:dyDescent="0.4">
      <c r="B33" s="57"/>
      <c r="C33" s="58"/>
      <c r="D33" s="57"/>
      <c r="E33" s="57"/>
      <c r="F33" s="59"/>
      <c r="G33" s="57"/>
      <c r="H33" s="57"/>
      <c r="I33" s="57"/>
      <c r="J33" s="60">
        <f>J11+J20+J25+J31</f>
        <v>2205.02</v>
      </c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</row>
    <row r="34" spans="2:23" x14ac:dyDescent="0.25">
      <c r="B34" s="11"/>
      <c r="C34" s="6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</sheetData>
  <mergeCells count="9">
    <mergeCell ref="J4:J5"/>
    <mergeCell ref="K4:O4"/>
    <mergeCell ref="P4:W4"/>
    <mergeCell ref="B4:B5"/>
    <mergeCell ref="C4:C5"/>
    <mergeCell ref="D4:D5"/>
    <mergeCell ref="E4:E5"/>
    <mergeCell ref="F4:F5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УК СГМК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Соловьев Олег Владимирович</dc:creator>
  <cp:lastModifiedBy>Соловьев Олег Владимирович</cp:lastModifiedBy>
  <dcterms:created xsi:type="dcterms:W3CDTF">2023-05-24T08:47:52Z</dcterms:created>
  <dcterms:modified xsi:type="dcterms:W3CDTF">2023-05-24T08:49:37Z</dcterms:modified>
</cp:coreProperties>
</file>